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4955" windowHeight="8190"/>
  </bookViews>
  <sheets>
    <sheet name="Biweekly Time Sheet " sheetId="1" r:id="rId1"/>
  </sheets>
  <definedNames>
    <definedName name="_xlnm.Print_Area" localSheetId="0">'Biweekly Time Sheet '!$A$1:$AC$44</definedName>
  </definedNames>
  <calcPr calcId="145621"/>
</workbook>
</file>

<file path=xl/calcChain.xml><?xml version="1.0" encoding="utf-8"?>
<calcChain xmlns="http://schemas.openxmlformats.org/spreadsheetml/2006/main">
  <c r="AA26" i="1" l="1"/>
  <c r="M33" i="1" s="1"/>
  <c r="E12" i="1"/>
  <c r="L12" i="1" s="1"/>
  <c r="E13" i="1"/>
  <c r="H12" i="1"/>
  <c r="H13" i="1"/>
  <c r="H19" i="1"/>
  <c r="H20" i="1"/>
  <c r="H21" i="1"/>
  <c r="H22" i="1"/>
  <c r="H24" i="1"/>
  <c r="H25" i="1"/>
  <c r="E24" i="1"/>
  <c r="E25" i="1"/>
  <c r="K20" i="1"/>
  <c r="H18" i="1"/>
  <c r="P32" i="1"/>
  <c r="K12" i="1"/>
  <c r="B12" i="1"/>
  <c r="AC26" i="1"/>
  <c r="N33" i="1" s="1"/>
  <c r="M26" i="1"/>
  <c r="I31" i="1" s="1"/>
  <c r="I32" i="1" s="1"/>
  <c r="N26" i="1"/>
  <c r="O27" i="1" s="1"/>
  <c r="J31" i="1" s="1"/>
  <c r="O26" i="1"/>
  <c r="P26" i="1"/>
  <c r="N31" i="1" s="1"/>
  <c r="N32" i="1" s="1"/>
  <c r="Q26" i="1"/>
  <c r="R26" i="1"/>
  <c r="M31" i="1" s="1"/>
  <c r="M32" i="1" s="1"/>
  <c r="S26" i="1"/>
  <c r="T26" i="1"/>
  <c r="U26" i="1"/>
  <c r="D33" i="1" s="1"/>
  <c r="V26" i="1"/>
  <c r="F33" i="1" s="1"/>
  <c r="X26" i="1"/>
  <c r="G33" i="1" s="1"/>
  <c r="Y26" i="1"/>
  <c r="I33" i="1" s="1"/>
  <c r="K32" i="1"/>
  <c r="K34" i="1" s="1"/>
  <c r="L32" i="1"/>
  <c r="L34" i="1" s="1"/>
  <c r="O32" i="1"/>
  <c r="O34" i="1" s="1"/>
  <c r="E14" i="1"/>
  <c r="E15" i="1"/>
  <c r="E16" i="1"/>
  <c r="L16" i="1" s="1"/>
  <c r="E17" i="1"/>
  <c r="E18" i="1"/>
  <c r="E19" i="1"/>
  <c r="E20" i="1"/>
  <c r="E21" i="1"/>
  <c r="E22" i="1"/>
  <c r="E23" i="1"/>
  <c r="H32" i="1"/>
  <c r="H34" i="1" s="1"/>
  <c r="E32" i="1"/>
  <c r="E34" i="1" s="1"/>
  <c r="F32" i="1"/>
  <c r="G32" i="1"/>
  <c r="D32" i="1"/>
  <c r="H14" i="1"/>
  <c r="H15" i="1"/>
  <c r="L15" i="1" s="1"/>
  <c r="H16" i="1"/>
  <c r="H17" i="1"/>
  <c r="L17" i="1" s="1"/>
  <c r="H23" i="1"/>
  <c r="K13" i="1"/>
  <c r="K14" i="1"/>
  <c r="K15" i="1"/>
  <c r="K16" i="1"/>
  <c r="K17" i="1"/>
  <c r="K18" i="1"/>
  <c r="L18" i="1" s="1"/>
  <c r="K19" i="1"/>
  <c r="L19" i="1" s="1"/>
  <c r="K21" i="1"/>
  <c r="K22" i="1"/>
  <c r="K23" i="1"/>
  <c r="K24" i="1"/>
  <c r="K25" i="1"/>
  <c r="L25" i="1" s="1"/>
  <c r="C5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L13" i="1"/>
  <c r="L14" i="1" l="1"/>
  <c r="L23" i="1"/>
  <c r="G34" i="1"/>
  <c r="F34" i="1"/>
  <c r="J32" i="1"/>
  <c r="J34" i="1" s="1"/>
  <c r="L21" i="1"/>
  <c r="N34" i="1"/>
  <c r="L22" i="1"/>
  <c r="L20" i="1"/>
  <c r="D34" i="1"/>
  <c r="L24" i="1"/>
  <c r="M34" i="1"/>
  <c r="I34" i="1"/>
  <c r="P34" i="1"/>
  <c r="L26" i="1" l="1"/>
</calcChain>
</file>

<file path=xl/comments1.xml><?xml version="1.0" encoding="utf-8"?>
<comments xmlns="http://schemas.openxmlformats.org/spreadsheetml/2006/main">
  <authors>
    <author>noble</author>
    <author>Noble</author>
  </authors>
  <commentList>
    <comment ref="C4" authorId="0">
      <text>
        <r>
          <rPr>
            <sz val="10"/>
            <color indexed="81"/>
            <rFont val="Tahoma"/>
            <family val="2"/>
          </rPr>
          <t>Type Thursday's date "</t>
        </r>
        <r>
          <rPr>
            <b/>
            <sz val="10"/>
            <color indexed="81"/>
            <rFont val="Tahoma"/>
            <family val="2"/>
          </rPr>
          <t>m/d/yy</t>
        </r>
        <r>
          <rPr>
            <sz val="10"/>
            <color indexed="81"/>
            <rFont val="Tahoma"/>
            <family val="2"/>
          </rPr>
          <t>"  on which the pay period starts.</t>
        </r>
      </text>
    </comment>
    <comment ref="C11" authorId="1">
      <text>
        <r>
          <rPr>
            <b/>
            <sz val="10"/>
            <color indexed="81"/>
            <rFont val="Tahoma"/>
            <family val="2"/>
          </rPr>
          <t>Example of how to type in time:</t>
        </r>
        <r>
          <rPr>
            <sz val="10"/>
            <color indexed="81"/>
            <rFont val="Tahoma"/>
            <family val="2"/>
          </rPr>
          <t xml:space="preserve">
   Type "8 a" for time of 8:00 AM
   Type in "8:30 a" for time of 8:30 AM
   Type "12 p" for time of 12:00 PM</t>
        </r>
      </text>
    </comment>
  </commentList>
</comments>
</file>

<file path=xl/sharedStrings.xml><?xml version="1.0" encoding="utf-8"?>
<sst xmlns="http://schemas.openxmlformats.org/spreadsheetml/2006/main" count="149" uniqueCount="118">
  <si>
    <t>Pay period start date:</t>
  </si>
  <si>
    <t>Pay period end date:</t>
  </si>
  <si>
    <t>Day</t>
  </si>
  <si>
    <t>Date</t>
  </si>
  <si>
    <t>In</t>
  </si>
  <si>
    <t>Out</t>
  </si>
  <si>
    <t>Thur</t>
  </si>
  <si>
    <t>Fri</t>
  </si>
  <si>
    <t>Sat</t>
  </si>
  <si>
    <t>Sun</t>
  </si>
  <si>
    <t>Mon</t>
  </si>
  <si>
    <t>Tue</t>
  </si>
  <si>
    <t>Wed</t>
  </si>
  <si>
    <t>AM SubTotal</t>
  </si>
  <si>
    <t>PM Sub Total</t>
  </si>
  <si>
    <t>Extra Sub Total</t>
  </si>
  <si>
    <t>SUNY Fredonia, New York 14063</t>
  </si>
  <si>
    <t>Annual Salaried Employee Time Sheet</t>
  </si>
  <si>
    <t>Record Times In and Out Daily</t>
  </si>
  <si>
    <t>Reg.
Comp. T.
Earned</t>
  </si>
  <si>
    <t>OT (a)
Comp
Earned</t>
  </si>
  <si>
    <t>* Extra Time</t>
  </si>
  <si>
    <t>Earned</t>
  </si>
  <si>
    <t>Paid</t>
  </si>
  <si>
    <t>Holiday</t>
  </si>
  <si>
    <t>Enter Time Used</t>
  </si>
  <si>
    <t>Vac.</t>
  </si>
  <si>
    <t>Sick</t>
  </si>
  <si>
    <t>CD</t>
  </si>
  <si>
    <t>Personal</t>
  </si>
  <si>
    <t xml:space="preserve"> </t>
  </si>
  <si>
    <t>OT</t>
  </si>
  <si>
    <t>Hol.
R/F</t>
  </si>
  <si>
    <t>*Extra
Time</t>
  </si>
  <si>
    <t>Comp. Time</t>
  </si>
  <si>
    <t>* Extra Time applies to part-time employees only</t>
  </si>
  <si>
    <t>Hol. Comp. Time</t>
  </si>
  <si>
    <t>Hol. Paid</t>
  </si>
  <si>
    <t>Personal Leave Date</t>
  </si>
  <si>
    <t xml:space="preserve">Neg. Unit: </t>
  </si>
  <si>
    <t xml:space="preserve">Line No: </t>
  </si>
  <si>
    <t>Total
Hours 
Worked</t>
  </si>
  <si>
    <t>ACCRUAL SUMMARY</t>
  </si>
  <si>
    <t>Beginning Balance</t>
  </si>
  <si>
    <t>Earned This Period</t>
  </si>
  <si>
    <t>Subtotal</t>
  </si>
  <si>
    <t>Credits Used</t>
  </si>
  <si>
    <t>Balance End of Period</t>
  </si>
  <si>
    <t>Vacation</t>
  </si>
  <si>
    <t>Comp.
Time</t>
  </si>
  <si>
    <t>Comp.</t>
  </si>
  <si>
    <t>Rem</t>
  </si>
  <si>
    <t>Holiday
Comp.</t>
  </si>
  <si>
    <t>*Extra 
Time</t>
  </si>
  <si>
    <t>FMLA
Leave</t>
  </si>
  <si>
    <t>Paid (a)
Overtime</t>
  </si>
  <si>
    <t>Name:</t>
  </si>
  <si>
    <t>Department:</t>
  </si>
  <si>
    <t>Location:</t>
  </si>
  <si>
    <t>TOTALS:</t>
  </si>
  <si>
    <t>EMPLOYEE USE</t>
  </si>
  <si>
    <t>Other Time Used:</t>
  </si>
  <si>
    <t>Military Leave Used</t>
  </si>
  <si>
    <t>(Dates)</t>
  </si>
  <si>
    <t>Organizational Leave Used</t>
  </si>
  <si>
    <t>Worker's Comp. Used</t>
  </si>
  <si>
    <t>Case #</t>
  </si>
  <si>
    <t>Hours</t>
  </si>
  <si>
    <t>Min.</t>
  </si>
  <si>
    <t>Jury Duty</t>
  </si>
  <si>
    <t>Employee Record of Holiday Comp. Earned</t>
  </si>
  <si>
    <t>Must be used within 1 year from date earned.</t>
  </si>
  <si>
    <t>Ending Amount Over Max.</t>
  </si>
  <si>
    <t>Ending OT Comp. Balance Over 120 Hours</t>
  </si>
  <si>
    <t>Max. OT Comp.</t>
  </si>
  <si>
    <t>Divided by</t>
  </si>
  <si>
    <t>Hours to be Paid</t>
  </si>
  <si>
    <t>Lost Time Deduct PP#</t>
  </si>
  <si>
    <t>PAYROLL USE ONLY</t>
  </si>
  <si>
    <t>Initial</t>
  </si>
  <si>
    <t>OT Meal PP #</t>
  </si>
  <si>
    <t>Overtime PP #</t>
  </si>
  <si>
    <t>Holiday PP #</t>
  </si>
  <si>
    <t>Extra Time Paid PP #</t>
  </si>
  <si>
    <t>Date Paid</t>
  </si>
  <si>
    <t>TIMEKEEPER USE ONLY</t>
  </si>
  <si>
    <t>(Date)</t>
  </si>
  <si>
    <t>Vacation Maximum Warning Sent</t>
  </si>
  <si>
    <t>Correction Notice Sent</t>
  </si>
  <si>
    <t>Employee's Signature:</t>
  </si>
  <si>
    <t>Supervisor's Signature:</t>
  </si>
  <si>
    <t>Certified Correct</t>
  </si>
  <si>
    <t>07409</t>
  </si>
  <si>
    <t>R</t>
  </si>
  <si>
    <t>F</t>
  </si>
  <si>
    <t>B</t>
  </si>
  <si>
    <t>WC</t>
  </si>
  <si>
    <t>X</t>
  </si>
  <si>
    <t>%</t>
  </si>
  <si>
    <t>Normal
Start Time</t>
  </si>
  <si>
    <t>Normal
End Time</t>
  </si>
  <si>
    <t>Regular Days Off:</t>
  </si>
  <si>
    <t>Thu</t>
  </si>
  <si>
    <t>R/F</t>
  </si>
  <si>
    <t>UR</t>
  </si>
  <si>
    <t>SR</t>
  </si>
  <si>
    <t>UF</t>
  </si>
  <si>
    <t>SF</t>
  </si>
  <si>
    <r>
      <rPr>
        <b/>
        <sz val="9"/>
        <rFont val="Arial Narrow"/>
        <family val="2"/>
      </rPr>
      <t>Codes for Sick:</t>
    </r>
    <r>
      <rPr>
        <b/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>UR</t>
    </r>
    <r>
      <rPr>
        <sz val="9"/>
        <rFont val="Arial Narrow"/>
        <family val="2"/>
      </rPr>
      <t xml:space="preserve"> (Unscheduled Regular)    </t>
    </r>
    <r>
      <rPr>
        <b/>
        <sz val="9"/>
        <rFont val="Arial Narrow"/>
        <family val="2"/>
      </rPr>
      <t>SR</t>
    </r>
    <r>
      <rPr>
        <sz val="9"/>
        <rFont val="Arial Narrow"/>
        <family val="2"/>
      </rPr>
      <t xml:space="preserve"> (Scheduled Regular  </t>
    </r>
    <r>
      <rPr>
        <b/>
        <sz val="9"/>
        <rFont val="Arial Narrow"/>
        <family val="2"/>
      </rPr>
      <t>UF</t>
    </r>
    <r>
      <rPr>
        <sz val="9"/>
        <rFont val="Arial Narrow"/>
        <family val="2"/>
      </rPr>
      <t xml:space="preserve"> (Unscheduled Family)   
</t>
    </r>
    <r>
      <rPr>
        <b/>
        <sz val="9"/>
        <rFont val="Arial Narrow"/>
        <family val="2"/>
      </rPr>
      <t>SF</t>
    </r>
    <r>
      <rPr>
        <sz val="9"/>
        <rFont val="Arial Narrow"/>
        <family val="2"/>
      </rPr>
      <t xml:space="preserve"> (Scheduled Family)  </t>
    </r>
    <r>
      <rPr>
        <b/>
        <sz val="9"/>
        <rFont val="Arial Narrow"/>
        <family val="2"/>
      </rPr>
      <t>B</t>
    </r>
    <r>
      <rPr>
        <sz val="9"/>
        <rFont val="Arial Narrow"/>
        <family val="2"/>
      </rPr>
      <t xml:space="preserve"> (Bereavement)   </t>
    </r>
    <r>
      <rPr>
        <b/>
        <sz val="9"/>
        <rFont val="Arial Narrow"/>
        <family val="2"/>
      </rPr>
      <t>WC</t>
    </r>
    <r>
      <rPr>
        <sz val="9"/>
        <rFont val="Arial Narrow"/>
        <family val="2"/>
      </rPr>
      <t xml:space="preserve"> (Workers Comp.)      </t>
    </r>
    <r>
      <rPr>
        <sz val="9"/>
        <color theme="2" tint="-0.499984740745262"/>
        <rFont val="Arial Narrow"/>
        <family val="2"/>
      </rPr>
      <t xml:space="preserve"> </t>
    </r>
    <r>
      <rPr>
        <b/>
        <sz val="9"/>
        <color theme="2" tint="-0.499984740745262"/>
        <rFont val="Arial Narrow"/>
        <family val="2"/>
      </rPr>
      <t>(X) for OTComp. Time</t>
    </r>
  </si>
  <si>
    <t xml:space="preserve"> x 1.50 =</t>
  </si>
  <si>
    <t>Record time In and Out in quarter increments:    :15 min    :30 min    :45 min</t>
  </si>
  <si>
    <t>Payroll #:</t>
  </si>
  <si>
    <r>
      <rPr>
        <b/>
        <sz val="9"/>
        <rFont val="Arial Narrow"/>
        <family val="2"/>
      </rPr>
      <t>(a)</t>
    </r>
    <r>
      <rPr>
        <sz val="9"/>
        <rFont val="Arial Narrow"/>
        <family val="2"/>
      </rPr>
      <t xml:space="preserve"> Memorandum signed by supervisor and vice president must be received by Payroll Services before payment will be made for any overtime.</t>
    </r>
  </si>
  <si>
    <t>7 yr. Notice Sent</t>
  </si>
  <si>
    <t>Vacation Anniversary Date</t>
  </si>
  <si>
    <t xml:space="preserve">
Other</t>
  </si>
  <si>
    <t>Submit signed copy to Time and Attendance Office, 303 Maytum Hall on Thursday following end of period</t>
  </si>
  <si>
    <t>Rev Date 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</si>
</sst>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-409]h:mm\ AM/PM;@"/>
    <numFmt numFmtId="165" formatCode="0.00_);[Red]\(0.00\)"/>
    <numFmt numFmtId="166" formatCode="00"/>
    <numFmt numFmtId="167" formatCode="mm/dd/yy;@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6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"/>
      <color theme="2" tint="-0.499984740745262"/>
      <name val="Arial Narrow"/>
      <family val="2"/>
    </font>
    <font>
      <b/>
      <sz val="9"/>
      <color theme="2" tint="-0.499984740745262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2" tint="-0.249977111117893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" fontId="2" fillId="0" borderId="0"/>
    <xf numFmtId="44" fontId="1" fillId="0" borderId="0" applyFont="0" applyFill="0" applyBorder="0" applyAlignment="0" applyProtection="0"/>
  </cellStyleXfs>
  <cellXfs count="330">
    <xf numFmtId="0" fontId="0" fillId="0" borderId="0" xfId="0"/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0" borderId="5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4" fontId="4" fillId="0" borderId="0" xfId="0" applyNumberFormat="1" applyFont="1" applyBorder="1" applyAlignment="1" applyProtection="1"/>
    <xf numFmtId="9" fontId="4" fillId="0" borderId="0" xfId="0" applyNumberFormat="1" applyFo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Border="1" applyAlignment="1" applyProtection="1"/>
    <xf numFmtId="0" fontId="4" fillId="0" borderId="0" xfId="0" applyFont="1" applyAlignment="1" applyProtection="1"/>
    <xf numFmtId="0" fontId="6" fillId="0" borderId="10" xfId="0" applyFont="1" applyBorder="1" applyAlignment="1" applyProtection="1"/>
    <xf numFmtId="0" fontId="6" fillId="0" borderId="8" xfId="0" applyFont="1" applyBorder="1" applyAlignment="1" applyProtection="1"/>
    <xf numFmtId="0" fontId="6" fillId="3" borderId="8" xfId="0" applyFont="1" applyFill="1" applyBorder="1" applyAlignment="1" applyProtection="1">
      <alignment horizontal="center"/>
    </xf>
    <xf numFmtId="0" fontId="4" fillId="0" borderId="28" xfId="0" applyFont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29" xfId="0" applyFont="1" applyBorder="1" applyProtection="1"/>
    <xf numFmtId="0" fontId="4" fillId="0" borderId="0" xfId="0" applyFont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right"/>
    </xf>
    <xf numFmtId="0" fontId="4" fillId="0" borderId="1" xfId="0" applyFont="1" applyBorder="1" applyAlignment="1" applyProtection="1"/>
    <xf numFmtId="0" fontId="4" fillId="0" borderId="1" xfId="0" applyFont="1" applyBorder="1" applyProtection="1"/>
    <xf numFmtId="0" fontId="10" fillId="0" borderId="33" xfId="0" applyFont="1" applyBorder="1" applyAlignment="1" applyProtection="1"/>
    <xf numFmtId="49" fontId="3" fillId="0" borderId="0" xfId="0" applyNumberFormat="1" applyFont="1" applyAlignment="1" applyProtection="1">
      <alignment horizontal="center"/>
    </xf>
    <xf numFmtId="0" fontId="4" fillId="3" borderId="28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0" borderId="28" xfId="0" applyFont="1" applyBorder="1" applyAlignment="1" applyProtection="1">
      <alignment horizontal="right"/>
    </xf>
    <xf numFmtId="0" fontId="4" fillId="0" borderId="27" xfId="0" applyFont="1" applyBorder="1" applyAlignment="1" applyProtection="1"/>
    <xf numFmtId="0" fontId="4" fillId="0" borderId="35" xfId="0" applyFont="1" applyBorder="1" applyAlignment="1" applyProtection="1"/>
    <xf numFmtId="0" fontId="4" fillId="0" borderId="27" xfId="0" applyFont="1" applyBorder="1" applyProtection="1"/>
    <xf numFmtId="0" fontId="4" fillId="0" borderId="37" xfId="0" applyFont="1" applyBorder="1" applyProtection="1"/>
    <xf numFmtId="0" fontId="4" fillId="0" borderId="35" xfId="0" applyFont="1" applyBorder="1" applyProtection="1"/>
    <xf numFmtId="0" fontId="4" fillId="0" borderId="27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</xf>
    <xf numFmtId="0" fontId="12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4" fillId="3" borderId="29" xfId="0" applyFont="1" applyFill="1" applyBorder="1" applyProtection="1">
      <protection locked="0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5" fillId="0" borderId="27" xfId="0" applyFont="1" applyBorder="1" applyAlignment="1" applyProtection="1">
      <alignment vertical="center" wrapText="1"/>
    </xf>
    <xf numFmtId="0" fontId="21" fillId="0" borderId="38" xfId="0" applyFont="1" applyFill="1" applyBorder="1" applyAlignment="1" applyProtection="1">
      <alignment horizontal="center" vertical="center"/>
    </xf>
    <xf numFmtId="164" fontId="21" fillId="0" borderId="2" xfId="0" applyNumberFormat="1" applyFont="1" applyFill="1" applyBorder="1" applyAlignment="1" applyProtection="1">
      <alignment horizontal="center" vertical="center"/>
      <protection locked="0"/>
    </xf>
    <xf numFmtId="164" fontId="21" fillId="0" borderId="3" xfId="0" applyNumberFormat="1" applyFont="1" applyFill="1" applyBorder="1" applyAlignment="1" applyProtection="1">
      <alignment horizontal="center" vertical="center"/>
      <protection locked="0"/>
    </xf>
    <xf numFmtId="165" fontId="22" fillId="4" borderId="10" xfId="0" applyNumberFormat="1" applyFont="1" applyFill="1" applyBorder="1" applyAlignment="1" applyProtection="1">
      <alignment horizontal="center" vertical="center"/>
    </xf>
    <xf numFmtId="164" fontId="21" fillId="0" borderId="4" xfId="0" applyNumberFormat="1" applyFont="1" applyFill="1" applyBorder="1" applyAlignment="1" applyProtection="1">
      <alignment horizontal="center" vertical="center"/>
      <protection locked="0"/>
    </xf>
    <xf numFmtId="165" fontId="22" fillId="4" borderId="3" xfId="0" applyNumberFormat="1" applyFont="1" applyFill="1" applyBorder="1" applyAlignment="1" applyProtection="1">
      <alignment horizontal="center" vertical="center"/>
    </xf>
    <xf numFmtId="165" fontId="21" fillId="4" borderId="3" xfId="0" applyNumberFormat="1" applyFont="1" applyFill="1" applyBorder="1" applyAlignment="1" applyProtection="1">
      <alignment horizontal="center" vertical="center"/>
    </xf>
    <xf numFmtId="165" fontId="21" fillId="0" borderId="23" xfId="0" applyNumberFormat="1" applyFont="1" applyFill="1" applyBorder="1" applyAlignment="1" applyProtection="1">
      <alignment horizontal="center" vertical="center"/>
    </xf>
    <xf numFmtId="165" fontId="21" fillId="0" borderId="38" xfId="0" applyNumberFormat="1" applyFont="1" applyFill="1" applyBorder="1" applyAlignment="1" applyProtection="1">
      <alignment horizontal="center" vertical="center"/>
      <protection locked="0"/>
    </xf>
    <xf numFmtId="165" fontId="22" fillId="3" borderId="10" xfId="0" applyNumberFormat="1" applyFont="1" applyFill="1" applyBorder="1" applyAlignment="1" applyProtection="1">
      <alignment horizontal="center" vertical="center"/>
      <protection locked="0"/>
    </xf>
    <xf numFmtId="165" fontId="21" fillId="0" borderId="10" xfId="0" applyNumberFormat="1" applyFont="1" applyFill="1" applyBorder="1" applyAlignment="1" applyProtection="1">
      <alignment horizontal="center" vertical="center"/>
      <protection locked="0"/>
    </xf>
    <xf numFmtId="165" fontId="21" fillId="0" borderId="58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58" xfId="0" applyNumberFormat="1" applyFont="1" applyBorder="1" applyAlignment="1" applyProtection="1">
      <alignment horizontal="center" vertical="center"/>
      <protection locked="0"/>
    </xf>
    <xf numFmtId="165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1" fillId="0" borderId="39" xfId="0" applyFont="1" applyFill="1" applyBorder="1" applyAlignment="1" applyProtection="1">
      <alignment horizontal="center" vertical="center"/>
    </xf>
    <xf numFmtId="165" fontId="21" fillId="0" borderId="39" xfId="0" applyNumberFormat="1" applyFont="1" applyFill="1" applyBorder="1" applyAlignment="1" applyProtection="1">
      <alignment horizontal="center" vertical="center"/>
      <protection locked="0"/>
    </xf>
    <xf numFmtId="165" fontId="22" fillId="3" borderId="3" xfId="0" applyNumberFormat="1" applyFont="1" applyFill="1" applyBorder="1" applyAlignment="1" applyProtection="1">
      <alignment horizontal="center" vertical="center"/>
      <protection locked="0"/>
    </xf>
    <xf numFmtId="165" fontId="21" fillId="0" borderId="3" xfId="0" applyNumberFormat="1" applyFont="1" applyFill="1" applyBorder="1" applyAlignment="1" applyProtection="1">
      <alignment horizontal="center" vertical="center"/>
      <protection locked="0"/>
    </xf>
    <xf numFmtId="165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3" borderId="3" xfId="0" applyNumberFormat="1" applyFont="1" applyFill="1" applyBorder="1" applyAlignment="1" applyProtection="1">
      <alignment horizontal="center" vertical="center"/>
      <protection locked="0"/>
    </xf>
    <xf numFmtId="2" fontId="21" fillId="0" borderId="14" xfId="0" applyNumberFormat="1" applyFont="1" applyBorder="1" applyAlignment="1" applyProtection="1">
      <alignment horizontal="center" vertical="center"/>
      <protection locked="0"/>
    </xf>
    <xf numFmtId="165" fontId="21" fillId="0" borderId="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2" borderId="39" xfId="0" applyFont="1" applyFill="1" applyBorder="1" applyAlignment="1" applyProtection="1">
      <alignment horizontal="center" vertical="center"/>
    </xf>
    <xf numFmtId="164" fontId="22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2" borderId="3" xfId="0" applyNumberFormat="1" applyFont="1" applyFill="1" applyBorder="1" applyAlignment="1" applyProtection="1">
      <alignment horizontal="center" vertical="center"/>
      <protection locked="0"/>
    </xf>
    <xf numFmtId="164" fontId="22" fillId="2" borderId="4" xfId="0" applyNumberFormat="1" applyFont="1" applyFill="1" applyBorder="1" applyAlignment="1" applyProtection="1">
      <alignment horizontal="center" vertical="center"/>
      <protection locked="0"/>
    </xf>
    <xf numFmtId="165" fontId="22" fillId="2" borderId="23" xfId="0" applyNumberFormat="1" applyFont="1" applyFill="1" applyBorder="1" applyAlignment="1" applyProtection="1">
      <alignment horizontal="center" vertical="center"/>
    </xf>
    <xf numFmtId="165" fontId="22" fillId="2" borderId="39" xfId="0" applyNumberFormat="1" applyFont="1" applyFill="1" applyBorder="1" applyAlignment="1" applyProtection="1">
      <alignment horizontal="center" vertical="center"/>
      <protection locked="0"/>
    </xf>
    <xf numFmtId="165" fontId="22" fillId="2" borderId="3" xfId="0" applyNumberFormat="1" applyFont="1" applyFill="1" applyBorder="1" applyAlignment="1" applyProtection="1">
      <alignment horizontal="center" vertical="center"/>
      <protection locked="0"/>
    </xf>
    <xf numFmtId="165" fontId="22" fillId="2" borderId="14" xfId="0" applyNumberFormat="1" applyFont="1" applyFill="1" applyBorder="1" applyAlignment="1" applyProtection="1">
      <alignment horizontal="center" vertical="center"/>
      <protection locked="0"/>
    </xf>
    <xf numFmtId="0" fontId="22" fillId="2" borderId="3" xfId="0" applyNumberFormat="1" applyFont="1" applyFill="1" applyBorder="1" applyAlignment="1" applyProtection="1">
      <alignment horizontal="center" vertical="center"/>
      <protection locked="0"/>
    </xf>
    <xf numFmtId="2" fontId="22" fillId="2" borderId="14" xfId="0" applyNumberFormat="1" applyFont="1" applyFill="1" applyBorder="1" applyAlignment="1" applyProtection="1">
      <alignment horizontal="center" vertical="center"/>
      <protection locked="0"/>
    </xf>
    <xf numFmtId="165" fontId="22" fillId="2" borderId="6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</xf>
    <xf numFmtId="165" fontId="21" fillId="4" borderId="10" xfId="0" applyNumberFormat="1" applyFont="1" applyFill="1" applyBorder="1" applyAlignment="1" applyProtection="1">
      <alignment horizontal="center" vertical="center"/>
    </xf>
    <xf numFmtId="2" fontId="21" fillId="0" borderId="14" xfId="0" applyNumberFormat="1" applyFont="1" applyFill="1" applyBorder="1" applyAlignment="1" applyProtection="1">
      <alignment horizontal="center" vertical="center"/>
      <protection locked="0"/>
    </xf>
    <xf numFmtId="165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  <protection locked="0"/>
    </xf>
    <xf numFmtId="164" fontId="21" fillId="0" borderId="8" xfId="0" applyNumberFormat="1" applyFont="1" applyFill="1" applyBorder="1" applyAlignment="1" applyProtection="1">
      <alignment horizontal="center" vertical="center"/>
      <protection locked="0"/>
    </xf>
    <xf numFmtId="165" fontId="21" fillId="4" borderId="21" xfId="0" applyNumberFormat="1" applyFont="1" applyFill="1" applyBorder="1" applyAlignment="1" applyProtection="1">
      <alignment horizontal="center" vertical="center"/>
    </xf>
    <xf numFmtId="165" fontId="21" fillId="4" borderId="8" xfId="0" applyNumberFormat="1" applyFont="1" applyFill="1" applyBorder="1" applyAlignment="1" applyProtection="1">
      <alignment horizontal="center" vertical="center"/>
    </xf>
    <xf numFmtId="165" fontId="21" fillId="0" borderId="24" xfId="0" applyNumberFormat="1" applyFont="1" applyFill="1" applyBorder="1" applyAlignment="1" applyProtection="1">
      <alignment horizontal="center" vertical="center"/>
    </xf>
    <xf numFmtId="165" fontId="21" fillId="0" borderId="40" xfId="0" applyNumberFormat="1" applyFont="1" applyFill="1" applyBorder="1" applyAlignment="1" applyProtection="1">
      <alignment horizontal="center" vertical="center"/>
      <protection locked="0"/>
    </xf>
    <xf numFmtId="165" fontId="22" fillId="3" borderId="8" xfId="0" applyNumberFormat="1" applyFont="1" applyFill="1" applyBorder="1" applyAlignment="1" applyProtection="1">
      <alignment horizontal="center" vertical="center"/>
      <protection locked="0"/>
    </xf>
    <xf numFmtId="165" fontId="21" fillId="0" borderId="8" xfId="0" applyNumberFormat="1" applyFont="1" applyFill="1" applyBorder="1" applyAlignment="1" applyProtection="1">
      <alignment horizontal="center" vertical="center"/>
      <protection locked="0"/>
    </xf>
    <xf numFmtId="165" fontId="21" fillId="0" borderId="24" xfId="0" applyNumberFormat="1" applyFont="1" applyFill="1" applyBorder="1" applyAlignment="1" applyProtection="1">
      <alignment horizontal="center" vertical="center"/>
      <protection locked="0"/>
    </xf>
    <xf numFmtId="165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22" fillId="3" borderId="8" xfId="0" applyNumberFormat="1" applyFont="1" applyFill="1" applyBorder="1" applyAlignment="1" applyProtection="1">
      <alignment horizontal="center" vertical="center"/>
      <protection locked="0"/>
    </xf>
    <xf numFmtId="2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164" fontId="21" fillId="0" borderId="9" xfId="0" applyNumberFormat="1" applyFont="1" applyFill="1" applyBorder="1" applyAlignment="1" applyProtection="1">
      <alignment horizontal="center" vertical="center"/>
      <protection locked="0"/>
    </xf>
    <xf numFmtId="164" fontId="21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0" borderId="11" xfId="0" applyNumberFormat="1" applyFont="1" applyFill="1" applyBorder="1" applyAlignment="1" applyProtection="1">
      <alignment horizontal="center" vertical="center"/>
      <protection locked="0"/>
    </xf>
    <xf numFmtId="165" fontId="21" fillId="0" borderId="25" xfId="0" applyNumberFormat="1" applyFont="1" applyFill="1" applyBorder="1" applyAlignment="1" applyProtection="1">
      <alignment horizontal="center" vertical="center"/>
    </xf>
    <xf numFmtId="2" fontId="21" fillId="0" borderId="58" xfId="0" applyNumberFormat="1" applyFont="1" applyFill="1" applyBorder="1" applyAlignment="1" applyProtection="1">
      <alignment horizontal="center" vertical="center"/>
      <protection locked="0"/>
    </xf>
    <xf numFmtId="165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</xf>
    <xf numFmtId="165" fontId="21" fillId="0" borderId="40" xfId="0" applyNumberFormat="1" applyFont="1" applyBorder="1" applyAlignment="1" applyProtection="1">
      <alignment horizontal="center" vertical="center"/>
      <protection locked="0"/>
    </xf>
    <xf numFmtId="165" fontId="21" fillId="0" borderId="23" xfId="0" applyNumberFormat="1" applyFont="1" applyFill="1" applyBorder="1" applyAlignment="1" applyProtection="1">
      <alignment horizontal="center" vertical="center"/>
      <protection locked="0"/>
    </xf>
    <xf numFmtId="7" fontId="21" fillId="0" borderId="26" xfId="2" applyNumberFormat="1" applyFont="1" applyFill="1" applyBorder="1" applyAlignment="1" applyProtection="1">
      <alignment horizontal="center" vertical="center"/>
    </xf>
    <xf numFmtId="7" fontId="21" fillId="4" borderId="43" xfId="2" applyNumberFormat="1" applyFont="1" applyFill="1" applyBorder="1" applyAlignment="1" applyProtection="1">
      <alignment horizontal="center" vertical="center"/>
    </xf>
    <xf numFmtId="2" fontId="21" fillId="0" borderId="26" xfId="2" applyNumberFormat="1" applyFont="1" applyFill="1" applyBorder="1" applyAlignment="1" applyProtection="1">
      <alignment horizontal="center" vertical="center"/>
    </xf>
    <xf numFmtId="2" fontId="21" fillId="3" borderId="26" xfId="2" applyNumberFormat="1" applyFont="1" applyFill="1" applyBorder="1" applyAlignment="1" applyProtection="1">
      <alignment horizontal="center" vertical="center"/>
    </xf>
    <xf numFmtId="2" fontId="21" fillId="0" borderId="62" xfId="2" applyNumberFormat="1" applyFont="1" applyFill="1" applyBorder="1" applyAlignment="1" applyProtection="1">
      <alignment horizontal="center" vertical="center"/>
    </xf>
    <xf numFmtId="2" fontId="21" fillId="0" borderId="37" xfId="2" applyNumberFormat="1" applyFont="1" applyFill="1" applyBorder="1" applyAlignment="1" applyProtection="1">
      <alignment horizontal="center" vertical="center"/>
    </xf>
    <xf numFmtId="2" fontId="21" fillId="0" borderId="63" xfId="2" applyNumberFormat="1" applyFont="1" applyFill="1" applyBorder="1" applyAlignment="1" applyProtection="1">
      <alignment horizontal="center" vertical="center"/>
    </xf>
    <xf numFmtId="2" fontId="21" fillId="5" borderId="63" xfId="2" applyNumberFormat="1" applyFont="1" applyFill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vertical="center"/>
    </xf>
    <xf numFmtId="165" fontId="21" fillId="3" borderId="3" xfId="0" applyNumberFormat="1" applyFont="1" applyFill="1" applyBorder="1" applyAlignment="1" applyProtection="1">
      <alignment horizontal="center" vertical="center"/>
      <protection locked="0"/>
    </xf>
    <xf numFmtId="165" fontId="21" fillId="3" borderId="3" xfId="0" applyNumberFormat="1" applyFont="1" applyFill="1" applyBorder="1" applyAlignment="1" applyProtection="1">
      <alignment horizontal="left" vertical="center"/>
      <protection locked="0"/>
    </xf>
    <xf numFmtId="40" fontId="21" fillId="0" borderId="13" xfId="0" applyNumberFormat="1" applyFont="1" applyBorder="1" applyAlignment="1" applyProtection="1">
      <alignment horizontal="right"/>
      <protection locked="0"/>
    </xf>
    <xf numFmtId="40" fontId="22" fillId="0" borderId="13" xfId="0" applyNumberFormat="1" applyFont="1" applyBorder="1" applyAlignment="1" applyProtection="1">
      <alignment horizontal="right"/>
    </xf>
    <xf numFmtId="40" fontId="21" fillId="3" borderId="13" xfId="0" applyNumberFormat="1" applyFont="1" applyFill="1" applyBorder="1" applyAlignment="1" applyProtection="1">
      <alignment horizontal="right"/>
      <protection locked="0"/>
    </xf>
    <xf numFmtId="40" fontId="21" fillId="3" borderId="13" xfId="0" applyNumberFormat="1" applyFont="1" applyFill="1" applyBorder="1" applyAlignment="1" applyProtection="1">
      <alignment horizontal="right"/>
    </xf>
    <xf numFmtId="40" fontId="21" fillId="0" borderId="15" xfId="0" applyNumberFormat="1" applyFont="1" applyBorder="1" applyAlignment="1" applyProtection="1">
      <alignment horizontal="right"/>
      <protection locked="0"/>
    </xf>
    <xf numFmtId="40" fontId="21" fillId="0" borderId="3" xfId="0" applyNumberFormat="1" applyFont="1" applyBorder="1" applyAlignment="1" applyProtection="1">
      <alignment horizontal="right"/>
      <protection locked="0"/>
    </xf>
    <xf numFmtId="40" fontId="22" fillId="0" borderId="3" xfId="0" applyNumberFormat="1" applyFont="1" applyBorder="1" applyAlignment="1" applyProtection="1">
      <alignment horizontal="right"/>
    </xf>
    <xf numFmtId="40" fontId="22" fillId="0" borderId="16" xfId="0" applyNumberFormat="1" applyFont="1" applyBorder="1" applyAlignment="1" applyProtection="1">
      <alignment horizontal="right"/>
    </xf>
    <xf numFmtId="40" fontId="21" fillId="0" borderId="3" xfId="0" applyNumberFormat="1" applyFont="1" applyBorder="1" applyAlignment="1" applyProtection="1">
      <alignment horizontal="right"/>
    </xf>
    <xf numFmtId="40" fontId="21" fillId="3" borderId="3" xfId="0" applyNumberFormat="1" applyFont="1" applyFill="1" applyBorder="1" applyAlignment="1" applyProtection="1">
      <alignment horizontal="right"/>
    </xf>
    <xf numFmtId="40" fontId="21" fillId="3" borderId="3" xfId="0" applyNumberFormat="1" applyFont="1" applyFill="1" applyBorder="1" applyAlignment="1" applyProtection="1">
      <alignment horizontal="right"/>
      <protection locked="0"/>
    </xf>
    <xf numFmtId="40" fontId="21" fillId="0" borderId="6" xfId="0" applyNumberFormat="1" applyFont="1" applyBorder="1" applyAlignment="1" applyProtection="1">
      <alignment horizontal="right"/>
      <protection locked="0"/>
    </xf>
    <xf numFmtId="40" fontId="21" fillId="0" borderId="3" xfId="0" applyNumberFormat="1" applyFont="1" applyBorder="1" applyAlignment="1" applyProtection="1">
      <alignment horizontal="right" vertical="center"/>
    </xf>
    <xf numFmtId="40" fontId="22" fillId="0" borderId="3" xfId="0" applyNumberFormat="1" applyFont="1" applyBorder="1" applyAlignment="1" applyProtection="1">
      <alignment horizontal="right" vertical="center"/>
    </xf>
    <xf numFmtId="40" fontId="21" fillId="3" borderId="3" xfId="0" applyNumberFormat="1" applyFont="1" applyFill="1" applyBorder="1" applyAlignment="1" applyProtection="1">
      <alignment horizontal="right" vertical="center"/>
    </xf>
    <xf numFmtId="40" fontId="21" fillId="0" borderId="6" xfId="0" applyNumberFormat="1" applyFont="1" applyBorder="1" applyAlignment="1" applyProtection="1">
      <alignment horizontal="right" vertical="center"/>
    </xf>
    <xf numFmtId="40" fontId="21" fillId="0" borderId="14" xfId="0" applyNumberFormat="1" applyFont="1" applyBorder="1" applyAlignment="1" applyProtection="1">
      <alignment horizontal="right"/>
    </xf>
    <xf numFmtId="40" fontId="21" fillId="0" borderId="16" xfId="0" applyNumberFormat="1" applyFont="1" applyBorder="1" applyAlignment="1" applyProtection="1">
      <alignment horizontal="right"/>
      <protection locked="0"/>
    </xf>
    <xf numFmtId="40" fontId="21" fillId="0" borderId="8" xfId="0" applyNumberFormat="1" applyFont="1" applyBorder="1" applyAlignment="1" applyProtection="1">
      <alignment horizontal="right" vertical="center"/>
    </xf>
    <xf numFmtId="40" fontId="22" fillId="0" borderId="8" xfId="0" applyNumberFormat="1" applyFont="1" applyBorder="1" applyAlignment="1" applyProtection="1">
      <alignment horizontal="right" vertical="center"/>
    </xf>
    <xf numFmtId="40" fontId="21" fillId="3" borderId="8" xfId="0" applyNumberFormat="1" applyFont="1" applyFill="1" applyBorder="1" applyAlignment="1" applyProtection="1">
      <alignment horizontal="right" vertical="center"/>
    </xf>
    <xf numFmtId="40" fontId="21" fillId="0" borderId="12" xfId="0" applyNumberFormat="1" applyFont="1" applyBorder="1" applyAlignment="1" applyProtection="1">
      <alignment horizontal="right" vertical="center"/>
    </xf>
    <xf numFmtId="165" fontId="22" fillId="3" borderId="17" xfId="0" applyNumberFormat="1" applyFont="1" applyFill="1" applyBorder="1" applyProtection="1">
      <protection locked="0"/>
    </xf>
    <xf numFmtId="165" fontId="22" fillId="3" borderId="6" xfId="0" applyNumberFormat="1" applyFont="1" applyFill="1" applyBorder="1" applyProtection="1">
      <protection locked="0"/>
    </xf>
    <xf numFmtId="165" fontId="22" fillId="3" borderId="12" xfId="0" applyNumberFormat="1" applyFont="1" applyFill="1" applyBorder="1" applyProtection="1">
      <protection locked="0"/>
    </xf>
    <xf numFmtId="0" fontId="4" fillId="0" borderId="0" xfId="0" applyFont="1" applyProtection="1"/>
    <xf numFmtId="165" fontId="4" fillId="0" borderId="3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</xf>
    <xf numFmtId="166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Border="1" applyAlignment="1" applyProtection="1">
      <alignment horizontal="center"/>
      <protection locked="0"/>
    </xf>
    <xf numFmtId="167" fontId="21" fillId="0" borderId="32" xfId="0" applyNumberFormat="1" applyFont="1" applyFill="1" applyBorder="1" applyAlignment="1" applyProtection="1">
      <alignment horizontal="center" vertical="center"/>
    </xf>
    <xf numFmtId="167" fontId="21" fillId="0" borderId="31" xfId="0" applyNumberFormat="1" applyFont="1" applyFill="1" applyBorder="1" applyAlignment="1" applyProtection="1">
      <alignment horizontal="center" vertical="center"/>
    </xf>
    <xf numFmtId="167" fontId="21" fillId="2" borderId="31" xfId="0" applyNumberFormat="1" applyFont="1" applyFill="1" applyBorder="1" applyAlignment="1" applyProtection="1">
      <alignment horizontal="center" vertical="center"/>
    </xf>
    <xf numFmtId="167" fontId="21" fillId="0" borderId="3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14" fontId="6" fillId="0" borderId="51" xfId="0" applyNumberFormat="1" applyFont="1" applyBorder="1" applyAlignment="1" applyProtection="1">
      <alignment horizontal="center"/>
      <protection locked="0"/>
    </xf>
    <xf numFmtId="14" fontId="6" fillId="0" borderId="35" xfId="0" applyNumberFormat="1" applyFont="1" applyBorder="1" applyAlignment="1" applyProtection="1">
      <alignment horizontal="center"/>
      <protection locked="0"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1" fillId="0" borderId="28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4" fillId="0" borderId="28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47" xfId="0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right"/>
    </xf>
    <xf numFmtId="0" fontId="4" fillId="3" borderId="6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/>
    </xf>
    <xf numFmtId="0" fontId="4" fillId="3" borderId="56" xfId="0" applyFont="1" applyFill="1" applyBorder="1" applyAlignment="1" applyProtection="1">
      <alignment horizontal="center"/>
    </xf>
    <xf numFmtId="0" fontId="4" fillId="3" borderId="57" xfId="0" applyFont="1" applyFill="1" applyBorder="1" applyAlignment="1" applyProtection="1">
      <alignment horizontal="center"/>
    </xf>
    <xf numFmtId="0" fontId="4" fillId="3" borderId="42" xfId="0" applyFont="1" applyFill="1" applyBorder="1" applyAlignment="1" applyProtection="1">
      <alignment horizontal="center"/>
    </xf>
    <xf numFmtId="14" fontId="6" fillId="0" borderId="61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4" fontId="6" fillId="0" borderId="41" xfId="0" applyNumberFormat="1" applyFont="1" applyBorder="1" applyAlignment="1" applyProtection="1">
      <alignment horizontal="center"/>
      <protection locked="0"/>
    </xf>
    <xf numFmtId="165" fontId="4" fillId="0" borderId="58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165" fontId="6" fillId="0" borderId="58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</xf>
    <xf numFmtId="0" fontId="0" fillId="0" borderId="33" xfId="0" applyBorder="1" applyProtection="1"/>
    <xf numFmtId="0" fontId="0" fillId="0" borderId="46" xfId="0" applyBorder="1" applyProtection="1"/>
    <xf numFmtId="0" fontId="6" fillId="0" borderId="45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0" fontId="11" fillId="3" borderId="45" xfId="0" applyFont="1" applyFill="1" applyBorder="1" applyAlignment="1" applyProtection="1">
      <alignment horizontal="center"/>
    </xf>
    <xf numFmtId="0" fontId="11" fillId="3" borderId="33" xfId="0" applyFont="1" applyFill="1" applyBorder="1" applyAlignment="1" applyProtection="1">
      <alignment horizontal="center"/>
    </xf>
    <xf numFmtId="0" fontId="11" fillId="3" borderId="46" xfId="0" applyFont="1" applyFill="1" applyBorder="1" applyAlignment="1" applyProtection="1">
      <alignment horizontal="center"/>
    </xf>
    <xf numFmtId="0" fontId="4" fillId="0" borderId="51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56" xfId="0" applyFont="1" applyBorder="1" applyAlignment="1" applyProtection="1">
      <alignment horizontal="right"/>
    </xf>
    <xf numFmtId="0" fontId="4" fillId="0" borderId="57" xfId="0" applyFont="1" applyBorder="1" applyAlignment="1" applyProtection="1">
      <alignment horizontal="right"/>
    </xf>
    <xf numFmtId="0" fontId="4" fillId="0" borderId="42" xfId="0" applyFont="1" applyBorder="1" applyAlignment="1" applyProtection="1">
      <alignment horizontal="right"/>
    </xf>
    <xf numFmtId="0" fontId="4" fillId="0" borderId="59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9" fillId="0" borderId="6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/>
    <xf numFmtId="0" fontId="4" fillId="0" borderId="55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right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4" fillId="0" borderId="33" xfId="0" applyFont="1" applyBorder="1" applyProtection="1"/>
    <xf numFmtId="0" fontId="4" fillId="0" borderId="46" xfId="0" applyFont="1" applyBorder="1" applyProtection="1"/>
    <xf numFmtId="0" fontId="6" fillId="3" borderId="13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12" fillId="0" borderId="35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37" xfId="0" applyFont="1" applyBorder="1" applyProtection="1">
      <protection locked="0"/>
    </xf>
    <xf numFmtId="0" fontId="4" fillId="0" borderId="57" xfId="0" applyFont="1" applyBorder="1" applyProtection="1"/>
    <xf numFmtId="0" fontId="4" fillId="0" borderId="6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</cellXfs>
  <cellStyles count="3">
    <cellStyle name="Comma0" xfId="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13730</xdr:rowOff>
    </xdr:from>
    <xdr:to>
      <xdr:col>2</xdr:col>
      <xdr:colOff>464820</xdr:colOff>
      <xdr:row>2</xdr:row>
      <xdr:rowOff>100569</xdr:rowOff>
    </xdr:to>
    <xdr:pic>
      <xdr:nvPicPr>
        <xdr:cNvPr id="1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360" y="13730"/>
          <a:ext cx="1462496" cy="712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43542</xdr:colOff>
      <xdr:row>25</xdr:row>
      <xdr:rowOff>206829</xdr:rowOff>
    </xdr:from>
    <xdr:to>
      <xdr:col>13</xdr:col>
      <xdr:colOff>195942</xdr:colOff>
      <xdr:row>26</xdr:row>
      <xdr:rowOff>119744</xdr:rowOff>
    </xdr:to>
    <xdr:sp macro="" textlink="">
      <xdr:nvSpPr>
        <xdr:cNvPr id="6" name="Down Arrow 5"/>
        <xdr:cNvSpPr/>
      </xdr:nvSpPr>
      <xdr:spPr>
        <a:xfrm>
          <a:off x="6912428" y="7924800"/>
          <a:ext cx="152400" cy="26125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4</xdr:row>
          <xdr:rowOff>66675</xdr:rowOff>
        </xdr:from>
        <xdr:to>
          <xdr:col>18</xdr:col>
          <xdr:colOff>342900</xdr:colOff>
          <xdr:row>6</xdr:row>
          <xdr:rowOff>47625</xdr:rowOff>
        </xdr:to>
        <xdr:grpSp>
          <xdr:nvGrpSpPr>
            <xdr:cNvPr id="1133" name="Group 109"/>
            <xdr:cNvGrpSpPr>
              <a:grpSpLocks/>
            </xdr:cNvGrpSpPr>
          </xdr:nvGrpSpPr>
          <xdr:grpSpPr bwMode="auto">
            <a:xfrm>
              <a:off x="8788854" y="1291318"/>
              <a:ext cx="1364796" cy="647700"/>
              <a:chOff x="1149" y="169"/>
              <a:chExt cx="179" cy="85"/>
            </a:xfrm>
          </xdr:grpSpPr>
          <xdr:sp macro="" textlink="">
            <xdr:nvSpPr>
              <xdr:cNvPr id="1123" name="CheckBox1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>
              <a:xfrm>
                <a:off x="1149" y="169"/>
                <a:ext cx="179" cy="47"/>
              </a:xfrm>
              <a:prstGeom prst="rect">
                <a:avLst/>
              </a:prstGeom>
            </xdr:spPr>
          </xdr:sp>
          <xdr:sp macro="" textlink="">
            <xdr:nvSpPr>
              <xdr:cNvPr id="1124" name="CheckBox2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>
              <a:xfrm>
                <a:off x="1149" y="207"/>
                <a:ext cx="179" cy="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</xdr:row>
          <xdr:rowOff>66675</xdr:rowOff>
        </xdr:from>
        <xdr:to>
          <xdr:col>15</xdr:col>
          <xdr:colOff>38100</xdr:colOff>
          <xdr:row>6</xdr:row>
          <xdr:rowOff>57150</xdr:rowOff>
        </xdr:to>
        <xdr:grpSp>
          <xdr:nvGrpSpPr>
            <xdr:cNvPr id="1134" name="Group 110"/>
            <xdr:cNvGrpSpPr>
              <a:grpSpLocks/>
            </xdr:cNvGrpSpPr>
          </xdr:nvGrpSpPr>
          <xdr:grpSpPr bwMode="auto">
            <a:xfrm>
              <a:off x="6709682" y="1291318"/>
              <a:ext cx="1370239" cy="657225"/>
              <a:chOff x="878" y="169"/>
              <a:chExt cx="179" cy="86"/>
            </a:xfrm>
          </xdr:grpSpPr>
          <xdr:sp macro="" textlink="">
            <xdr:nvSpPr>
              <xdr:cNvPr id="1125" name="CheckBox3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>
              <a:xfrm>
                <a:off x="878" y="169"/>
                <a:ext cx="179" cy="47"/>
              </a:xfrm>
              <a:prstGeom prst="rect">
                <a:avLst/>
              </a:prstGeom>
            </xdr:spPr>
          </xdr:sp>
          <xdr:sp macro="" textlink="">
            <xdr:nvSpPr>
              <xdr:cNvPr id="1126" name="CheckBox4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>
              <a:xfrm>
                <a:off x="878" y="208"/>
                <a:ext cx="179" cy="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161925</xdr:colOff>
          <xdr:row>0</xdr:row>
          <xdr:rowOff>85725</xdr:rowOff>
        </xdr:from>
        <xdr:to>
          <xdr:col>18</xdr:col>
          <xdr:colOff>142875</xdr:colOff>
          <xdr:row>2</xdr:row>
          <xdr:rowOff>95250</xdr:rowOff>
        </xdr:to>
        <xdr:grpSp>
          <xdr:nvGrpSpPr>
            <xdr:cNvPr id="1129" name="Group 105"/>
            <xdr:cNvGrpSpPr>
              <a:grpSpLocks/>
            </xdr:cNvGrpSpPr>
          </xdr:nvGrpSpPr>
          <xdr:grpSpPr bwMode="auto">
            <a:xfrm>
              <a:off x="8884104" y="85725"/>
              <a:ext cx="1069521" cy="635454"/>
              <a:chOff x="1161" y="11"/>
              <a:chExt cx="140" cy="84"/>
            </a:xfrm>
          </xdr:grpSpPr>
          <xdr:sp macro="" textlink="">
            <xdr:nvSpPr>
              <xdr:cNvPr id="1127" name="CheckBox5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>
              <a:xfrm>
                <a:off x="1163" y="11"/>
                <a:ext cx="138" cy="47"/>
              </a:xfrm>
              <a:prstGeom prst="rect">
                <a:avLst/>
              </a:prstGeom>
            </xdr:spPr>
          </xdr:sp>
          <xdr:sp macro="" textlink="">
            <xdr:nvSpPr>
              <xdr:cNvPr id="1128" name="CheckBox6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>
              <a:xfrm>
                <a:off x="1161" y="48"/>
                <a:ext cx="120" cy="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0</xdr:row>
          <xdr:rowOff>66675</xdr:rowOff>
        </xdr:from>
        <xdr:to>
          <xdr:col>15</xdr:col>
          <xdr:colOff>238125</xdr:colOff>
          <xdr:row>2</xdr:row>
          <xdr:rowOff>76200</xdr:rowOff>
        </xdr:to>
        <xdr:grpSp>
          <xdr:nvGrpSpPr>
            <xdr:cNvPr id="1130" name="Group 106"/>
            <xdr:cNvGrpSpPr>
              <a:grpSpLocks/>
            </xdr:cNvGrpSpPr>
          </xdr:nvGrpSpPr>
          <xdr:grpSpPr bwMode="auto">
            <a:xfrm>
              <a:off x="7204982" y="66675"/>
              <a:ext cx="1074964" cy="635454"/>
              <a:chOff x="1161" y="11"/>
              <a:chExt cx="140" cy="84"/>
            </a:xfrm>
          </xdr:grpSpPr>
          <xdr:sp macro="" textlink="">
            <xdr:nvSpPr>
              <xdr:cNvPr id="1131" name="CheckBox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>
              <a:xfrm>
                <a:off x="1163" y="11"/>
                <a:ext cx="138" cy="47"/>
              </a:xfrm>
              <a:prstGeom prst="rect">
                <a:avLst/>
              </a:prstGeom>
            </xdr:spPr>
          </xdr:sp>
          <xdr:sp macro="" textlink="">
            <xdr:nvSpPr>
              <xdr:cNvPr id="1132" name="CheckBox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>
              <a:xfrm>
                <a:off x="1161" y="48"/>
                <a:ext cx="120" cy="47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46"/>
  <sheetViews>
    <sheetView showGridLines="0" showZeros="0" tabSelected="1" view="pageBreakPreview" zoomScale="70" zoomScaleNormal="100" zoomScaleSheetLayoutView="70" workbookViewId="0">
      <selection activeCell="C4" sqref="C4:D4"/>
    </sheetView>
  </sheetViews>
  <sheetFormatPr defaultColWidth="12.28515625" defaultRowHeight="15.75" x14ac:dyDescent="0.25"/>
  <cols>
    <col min="1" max="1" width="7" style="3" customWidth="1"/>
    <col min="2" max="2" width="11.140625" style="3" customWidth="1"/>
    <col min="3" max="4" width="10.5703125" style="6" customWidth="1"/>
    <col min="5" max="5" width="9.85546875" style="6" hidden="1" customWidth="1"/>
    <col min="6" max="7" width="10.5703125" style="6" customWidth="1"/>
    <col min="8" max="8" width="9.85546875" style="6" hidden="1" customWidth="1"/>
    <col min="9" max="10" width="10.5703125" style="6" customWidth="1"/>
    <col min="11" max="11" width="12.28515625" style="3" hidden="1" customWidth="1"/>
    <col min="12" max="12" width="8.7109375" style="6" customWidth="1"/>
    <col min="13" max="13" width="9.5703125" style="3" customWidth="1"/>
    <col min="14" max="16" width="10.140625" style="3" customWidth="1"/>
    <col min="17" max="17" width="7.85546875" style="3" customWidth="1"/>
    <col min="18" max="19" width="8.42578125" style="3" customWidth="1"/>
    <col min="20" max="20" width="7.85546875" style="3" customWidth="1"/>
    <col min="21" max="21" width="7.5703125" style="3" customWidth="1"/>
    <col min="22" max="22" width="6.7109375" style="7" customWidth="1"/>
    <col min="23" max="23" width="4.28515625" style="3" customWidth="1"/>
    <col min="24" max="24" width="7.85546875" style="3" customWidth="1"/>
    <col min="25" max="25" width="5.7109375" style="3" bestFit="1" customWidth="1"/>
    <col min="26" max="26" width="4.28515625" style="3" customWidth="1"/>
    <col min="27" max="27" width="6.7109375" style="3" customWidth="1"/>
    <col min="28" max="28" width="4.28515625" style="3" customWidth="1"/>
    <col min="29" max="29" width="9.42578125" style="3" customWidth="1"/>
    <col min="30" max="30" width="7.85546875" style="3" hidden="1" customWidth="1"/>
    <col min="31" max="31" width="2.42578125" style="3" hidden="1" customWidth="1"/>
    <col min="32" max="35" width="12.28515625" style="3" hidden="1" customWidth="1"/>
    <col min="36" max="36" width="12.28515625" style="3" customWidth="1"/>
    <col min="37" max="37" width="12.28515625" style="74"/>
    <col min="38" max="16384" width="12.28515625" style="3"/>
  </cols>
  <sheetData>
    <row r="1" spans="1:37" ht="25.15" customHeight="1" x14ac:dyDescent="0.3">
      <c r="A1" s="11"/>
      <c r="B1" s="8"/>
      <c r="C1" s="10"/>
      <c r="D1" s="298" t="s">
        <v>16</v>
      </c>
      <c r="E1" s="298"/>
      <c r="F1" s="298"/>
      <c r="G1" s="298"/>
      <c r="H1" s="298"/>
      <c r="I1" s="298"/>
      <c r="J1" s="298"/>
      <c r="K1" s="298"/>
      <c r="L1" s="298"/>
      <c r="M1" s="300" t="s">
        <v>36</v>
      </c>
      <c r="N1" s="300"/>
      <c r="O1" s="12"/>
      <c r="P1" s="287" t="s">
        <v>37</v>
      </c>
      <c r="Q1" s="12"/>
      <c r="R1" s="11"/>
      <c r="S1" s="11"/>
      <c r="T1" s="65" t="s">
        <v>56</v>
      </c>
      <c r="U1" s="318"/>
      <c r="V1" s="318"/>
      <c r="W1" s="318"/>
      <c r="X1" s="318"/>
      <c r="Y1" s="318"/>
      <c r="Z1" s="318"/>
      <c r="AA1" s="318"/>
      <c r="AB1" s="318"/>
      <c r="AC1" s="318"/>
    </row>
    <row r="2" spans="1:37" ht="25.15" customHeight="1" x14ac:dyDescent="0.3">
      <c r="A2" s="9"/>
      <c r="B2" s="9"/>
      <c r="C2" s="10"/>
      <c r="D2" s="299" t="s">
        <v>17</v>
      </c>
      <c r="E2" s="299"/>
      <c r="F2" s="299"/>
      <c r="G2" s="299"/>
      <c r="H2" s="299"/>
      <c r="I2" s="299"/>
      <c r="J2" s="299"/>
      <c r="K2" s="299"/>
      <c r="L2" s="299"/>
      <c r="M2" s="300"/>
      <c r="N2" s="300"/>
      <c r="O2" s="12"/>
      <c r="P2" s="287"/>
      <c r="Q2" s="41"/>
      <c r="R2" s="11"/>
      <c r="S2" s="11"/>
      <c r="T2" s="65" t="s">
        <v>57</v>
      </c>
      <c r="U2" s="319"/>
      <c r="V2" s="319"/>
      <c r="W2" s="319"/>
      <c r="X2" s="319"/>
      <c r="Y2" s="319"/>
      <c r="Z2" s="319"/>
      <c r="AA2" s="319"/>
      <c r="AB2" s="319"/>
      <c r="AC2" s="319"/>
    </row>
    <row r="3" spans="1:37" ht="23.25" customHeight="1" x14ac:dyDescent="0.3">
      <c r="A3" s="9"/>
      <c r="B3" s="9"/>
      <c r="C3" s="9"/>
      <c r="D3" s="9"/>
      <c r="E3" s="9"/>
      <c r="F3" s="9"/>
      <c r="G3" s="9"/>
      <c r="H3" s="10"/>
      <c r="I3" s="10"/>
      <c r="J3" s="10"/>
      <c r="K3" s="11"/>
      <c r="L3" s="10"/>
      <c r="M3" s="11"/>
      <c r="N3" s="11"/>
      <c r="O3" s="65" t="s">
        <v>114</v>
      </c>
      <c r="P3" s="295"/>
      <c r="Q3" s="295"/>
      <c r="R3" s="11"/>
      <c r="S3" s="11"/>
      <c r="T3" s="65" t="s">
        <v>58</v>
      </c>
      <c r="U3" s="320"/>
      <c r="V3" s="320"/>
      <c r="W3" s="320"/>
      <c r="X3" s="320"/>
      <c r="Y3" s="320"/>
      <c r="Z3" s="320"/>
      <c r="AA3" s="320"/>
      <c r="AB3" s="320"/>
      <c r="AC3" s="320"/>
    </row>
    <row r="4" spans="1:37" ht="23.25" customHeight="1" x14ac:dyDescent="0.3">
      <c r="A4" s="207" t="s">
        <v>0</v>
      </c>
      <c r="B4" s="207"/>
      <c r="C4" s="304"/>
      <c r="D4" s="304"/>
      <c r="E4" s="1"/>
      <c r="F4" s="17"/>
      <c r="G4" s="17"/>
      <c r="H4" s="10"/>
      <c r="I4" s="10"/>
      <c r="J4" s="10"/>
      <c r="K4" s="11"/>
      <c r="L4" s="10"/>
      <c r="M4" s="11"/>
      <c r="N4" s="11"/>
      <c r="O4" s="65" t="s">
        <v>38</v>
      </c>
      <c r="P4" s="296"/>
      <c r="Q4" s="296"/>
      <c r="R4" s="11"/>
      <c r="S4" s="11"/>
      <c r="T4" s="11"/>
      <c r="U4" s="18" t="s">
        <v>39</v>
      </c>
      <c r="V4" s="186"/>
      <c r="W4" s="20"/>
      <c r="X4" s="183"/>
      <c r="Y4" s="11" t="s">
        <v>98</v>
      </c>
      <c r="Z4" s="11"/>
      <c r="AA4" s="11" t="s">
        <v>40</v>
      </c>
      <c r="AB4" s="245"/>
      <c r="AC4" s="245"/>
    </row>
    <row r="5" spans="1:37" ht="23.25" customHeight="1" x14ac:dyDescent="0.3">
      <c r="A5" s="207" t="s">
        <v>1</v>
      </c>
      <c r="B5" s="207"/>
      <c r="C5" s="294" t="str">
        <f>IF($C$4="","",$C$4+13)</f>
        <v/>
      </c>
      <c r="D5" s="294"/>
      <c r="E5" s="68"/>
      <c r="F5" s="16"/>
      <c r="G5" s="16"/>
      <c r="H5" s="10"/>
      <c r="I5" s="10"/>
      <c r="J5" s="10"/>
      <c r="K5" s="11"/>
      <c r="L5" s="10"/>
      <c r="M5" s="11"/>
      <c r="N5" s="11"/>
      <c r="O5" s="11"/>
      <c r="P5" s="258"/>
      <c r="Q5" s="258"/>
      <c r="R5" s="11"/>
      <c r="S5" s="11"/>
      <c r="T5" s="11"/>
      <c r="U5" s="184"/>
      <c r="V5" s="41"/>
      <c r="W5" s="40"/>
      <c r="X5" s="40"/>
      <c r="Y5" s="40"/>
      <c r="Z5" s="40"/>
      <c r="AA5" s="182"/>
      <c r="AB5" s="182"/>
      <c r="AC5" s="182"/>
      <c r="AH5" s="74"/>
      <c r="AK5" s="3"/>
    </row>
    <row r="6" spans="1:37" ht="29.25" customHeight="1" x14ac:dyDescent="0.25">
      <c r="A6" s="207" t="s">
        <v>111</v>
      </c>
      <c r="B6" s="207"/>
      <c r="C6" s="185"/>
      <c r="D6" s="15"/>
      <c r="E6" s="16"/>
      <c r="F6" s="16"/>
      <c r="G6" s="16"/>
      <c r="H6" s="10"/>
      <c r="I6" s="10"/>
      <c r="J6" s="10"/>
      <c r="K6" s="11"/>
      <c r="L6" s="10"/>
      <c r="M6" s="11"/>
      <c r="N6" s="11"/>
      <c r="O6" s="11"/>
      <c r="P6" s="19"/>
      <c r="Q6" s="19"/>
      <c r="R6" s="11"/>
      <c r="S6" s="11"/>
      <c r="T6" s="11"/>
      <c r="U6" s="18"/>
      <c r="V6" s="321"/>
      <c r="W6" s="321"/>
      <c r="X6" s="322" t="s">
        <v>99</v>
      </c>
      <c r="Y6" s="322"/>
      <c r="Z6" s="273"/>
      <c r="AA6" s="273"/>
      <c r="AB6" s="323" t="s">
        <v>100</v>
      </c>
      <c r="AC6" s="323"/>
    </row>
    <row r="7" spans="1:37" ht="23.25" customHeight="1" x14ac:dyDescent="0.25">
      <c r="A7" s="297"/>
      <c r="B7" s="297"/>
      <c r="C7" s="309" t="s">
        <v>110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11"/>
      <c r="S7" s="11"/>
      <c r="T7" s="11"/>
      <c r="U7" s="18" t="s">
        <v>101</v>
      </c>
      <c r="V7" s="308"/>
      <c r="W7" s="308"/>
      <c r="X7" s="21"/>
      <c r="Y7" s="310"/>
      <c r="Z7" s="310"/>
      <c r="AA7" s="11"/>
      <c r="AB7" s="11"/>
      <c r="AC7" s="2"/>
    </row>
    <row r="8" spans="1:37" s="11" customFormat="1" ht="6" customHeight="1" thickBot="1" x14ac:dyDescent="0.3">
      <c r="A8" s="13"/>
      <c r="B8" s="13"/>
      <c r="C8" s="14"/>
      <c r="D8" s="14"/>
      <c r="E8" s="14"/>
      <c r="F8" s="10"/>
      <c r="G8" s="10"/>
      <c r="H8" s="10"/>
      <c r="I8" s="10"/>
      <c r="J8" s="10"/>
      <c r="L8" s="10"/>
      <c r="T8" s="60"/>
      <c r="V8" s="12"/>
      <c r="AK8" s="74"/>
    </row>
    <row r="9" spans="1:37" s="22" customFormat="1" ht="15.75" customHeight="1" thickBot="1" x14ac:dyDescent="0.25">
      <c r="A9" s="288" t="s">
        <v>18</v>
      </c>
      <c r="B9" s="289"/>
      <c r="C9" s="289"/>
      <c r="D9" s="289"/>
      <c r="E9" s="289"/>
      <c r="F9" s="289"/>
      <c r="G9" s="289"/>
      <c r="H9" s="289"/>
      <c r="I9" s="289"/>
      <c r="J9" s="290"/>
      <c r="K9" s="250" t="s">
        <v>15</v>
      </c>
      <c r="L9" s="301" t="s">
        <v>41</v>
      </c>
      <c r="M9" s="266" t="s">
        <v>19</v>
      </c>
      <c r="N9" s="313" t="s">
        <v>20</v>
      </c>
      <c r="O9" s="255" t="s">
        <v>55</v>
      </c>
      <c r="P9" s="259" t="s">
        <v>21</v>
      </c>
      <c r="Q9" s="260"/>
      <c r="R9" s="259" t="s">
        <v>24</v>
      </c>
      <c r="S9" s="316"/>
      <c r="T9" s="305" t="s">
        <v>115</v>
      </c>
      <c r="U9" s="275" t="s">
        <v>25</v>
      </c>
      <c r="V9" s="276"/>
      <c r="W9" s="276"/>
      <c r="X9" s="276"/>
      <c r="Y9" s="276"/>
      <c r="Z9" s="276"/>
      <c r="AA9" s="276"/>
      <c r="AB9" s="276"/>
      <c r="AC9" s="277"/>
    </row>
    <row r="10" spans="1:37" s="22" customFormat="1" ht="15.75" customHeight="1" thickBot="1" x14ac:dyDescent="0.25">
      <c r="A10" s="291"/>
      <c r="B10" s="292"/>
      <c r="C10" s="292"/>
      <c r="D10" s="292"/>
      <c r="E10" s="292"/>
      <c r="F10" s="292"/>
      <c r="G10" s="292"/>
      <c r="H10" s="292"/>
      <c r="I10" s="292"/>
      <c r="J10" s="293"/>
      <c r="K10" s="251"/>
      <c r="L10" s="302"/>
      <c r="M10" s="267"/>
      <c r="N10" s="314"/>
      <c r="O10" s="256"/>
      <c r="P10" s="261"/>
      <c r="Q10" s="262"/>
      <c r="R10" s="261"/>
      <c r="S10" s="317"/>
      <c r="T10" s="306"/>
      <c r="U10" s="271" t="s">
        <v>26</v>
      </c>
      <c r="V10" s="270" t="s">
        <v>27</v>
      </c>
      <c r="W10" s="269"/>
      <c r="X10" s="73"/>
      <c r="Y10" s="269" t="s">
        <v>34</v>
      </c>
      <c r="Z10" s="269"/>
      <c r="AA10" s="274" t="s">
        <v>32</v>
      </c>
      <c r="AB10" s="270"/>
      <c r="AC10" s="311" t="s">
        <v>33</v>
      </c>
    </row>
    <row r="11" spans="1:37" s="32" customFormat="1" ht="15.75" customHeight="1" thickBot="1" x14ac:dyDescent="0.25">
      <c r="A11" s="23" t="s">
        <v>2</v>
      </c>
      <c r="B11" s="24" t="s">
        <v>3</v>
      </c>
      <c r="C11" s="25" t="s">
        <v>4</v>
      </c>
      <c r="D11" s="26" t="s">
        <v>5</v>
      </c>
      <c r="E11" s="27" t="s">
        <v>13</v>
      </c>
      <c r="F11" s="26" t="s">
        <v>4</v>
      </c>
      <c r="G11" s="26" t="s">
        <v>5</v>
      </c>
      <c r="H11" s="28" t="s">
        <v>14</v>
      </c>
      <c r="I11" s="26" t="s">
        <v>4</v>
      </c>
      <c r="J11" s="26" t="s">
        <v>5</v>
      </c>
      <c r="K11" s="252"/>
      <c r="L11" s="303"/>
      <c r="M11" s="268"/>
      <c r="N11" s="315"/>
      <c r="O11" s="257"/>
      <c r="P11" s="29" t="s">
        <v>22</v>
      </c>
      <c r="Q11" s="29" t="s">
        <v>23</v>
      </c>
      <c r="R11" s="29" t="s">
        <v>22</v>
      </c>
      <c r="S11" s="71" t="s">
        <v>23</v>
      </c>
      <c r="T11" s="307"/>
      <c r="U11" s="272"/>
      <c r="V11" s="72"/>
      <c r="W11" s="30" t="s">
        <v>28</v>
      </c>
      <c r="X11" s="29" t="s">
        <v>29</v>
      </c>
      <c r="Y11" s="29" t="s">
        <v>30</v>
      </c>
      <c r="Z11" s="31" t="s">
        <v>31</v>
      </c>
      <c r="AA11" s="69"/>
      <c r="AB11" s="70" t="s">
        <v>103</v>
      </c>
      <c r="AC11" s="312"/>
    </row>
    <row r="12" spans="1:37" s="92" customFormat="1" ht="27.6" customHeight="1" x14ac:dyDescent="0.2">
      <c r="A12" s="76" t="s">
        <v>6</v>
      </c>
      <c r="B12" s="187">
        <f>C4</f>
        <v>0</v>
      </c>
      <c r="C12" s="77"/>
      <c r="D12" s="78"/>
      <c r="E12" s="79">
        <f t="shared" ref="E12:E25" si="0">(D12-C12+(D12&lt;C12))*24</f>
        <v>0</v>
      </c>
      <c r="F12" s="78"/>
      <c r="G12" s="80"/>
      <c r="H12" s="81">
        <f t="shared" ref="H12:H25" si="1">(G12-F12+(G12&lt;F12))*24</f>
        <v>0</v>
      </c>
      <c r="I12" s="80"/>
      <c r="J12" s="80"/>
      <c r="K12" s="82">
        <f>(J12-I12+(J12&lt;I12))*24</f>
        <v>0</v>
      </c>
      <c r="L12" s="83">
        <f>E12+H12+K12</f>
        <v>0</v>
      </c>
      <c r="M12" s="84"/>
      <c r="N12" s="85"/>
      <c r="O12" s="86"/>
      <c r="P12" s="86"/>
      <c r="Q12" s="86"/>
      <c r="R12" s="86"/>
      <c r="S12" s="87"/>
      <c r="T12" s="87"/>
      <c r="U12" s="84"/>
      <c r="V12" s="86"/>
      <c r="W12" s="88"/>
      <c r="X12" s="86"/>
      <c r="Y12" s="86"/>
      <c r="Z12" s="89"/>
      <c r="AA12" s="86"/>
      <c r="AB12" s="90"/>
      <c r="AC12" s="91"/>
      <c r="AK12" s="93"/>
    </row>
    <row r="13" spans="1:37" s="92" customFormat="1" ht="27.6" customHeight="1" x14ac:dyDescent="0.2">
      <c r="A13" s="94" t="s">
        <v>7</v>
      </c>
      <c r="B13" s="188" t="str">
        <f>IF($C$4="","",$C$4+1)</f>
        <v/>
      </c>
      <c r="C13" s="77"/>
      <c r="D13" s="78"/>
      <c r="E13" s="79">
        <f t="shared" si="0"/>
        <v>0</v>
      </c>
      <c r="F13" s="78"/>
      <c r="G13" s="80"/>
      <c r="H13" s="81">
        <f t="shared" si="1"/>
        <v>0</v>
      </c>
      <c r="I13" s="80"/>
      <c r="J13" s="80"/>
      <c r="K13" s="82">
        <f t="shared" ref="K13:K25" si="2">(J13-I13+(J13&lt;I13))*24</f>
        <v>0</v>
      </c>
      <c r="L13" s="83">
        <f t="shared" ref="L13:L25" si="3">E13+H13+K13</f>
        <v>0</v>
      </c>
      <c r="M13" s="95"/>
      <c r="N13" s="96"/>
      <c r="O13" s="97"/>
      <c r="P13" s="97"/>
      <c r="Q13" s="97"/>
      <c r="R13" s="97"/>
      <c r="S13" s="98"/>
      <c r="T13" s="98"/>
      <c r="U13" s="95"/>
      <c r="V13" s="97"/>
      <c r="W13" s="99"/>
      <c r="X13" s="97"/>
      <c r="Y13" s="97"/>
      <c r="Z13" s="100"/>
      <c r="AA13" s="97"/>
      <c r="AB13" s="101"/>
      <c r="AC13" s="102"/>
      <c r="AD13" s="103" t="s">
        <v>104</v>
      </c>
      <c r="AE13" s="92" t="s">
        <v>97</v>
      </c>
      <c r="AF13" s="103" t="s">
        <v>93</v>
      </c>
      <c r="AI13" s="92" t="s">
        <v>102</v>
      </c>
      <c r="AK13" s="93"/>
    </row>
    <row r="14" spans="1:37" s="115" customFormat="1" ht="27.6" customHeight="1" x14ac:dyDescent="0.2">
      <c r="A14" s="104" t="s">
        <v>8</v>
      </c>
      <c r="B14" s="189" t="str">
        <f>IF($C$4="","",$C$4+2)</f>
        <v/>
      </c>
      <c r="C14" s="105"/>
      <c r="D14" s="106"/>
      <c r="E14" s="79">
        <f t="shared" si="0"/>
        <v>0</v>
      </c>
      <c r="F14" s="106"/>
      <c r="G14" s="107"/>
      <c r="H14" s="81">
        <f t="shared" si="1"/>
        <v>0</v>
      </c>
      <c r="I14" s="107"/>
      <c r="J14" s="107"/>
      <c r="K14" s="81">
        <f t="shared" si="2"/>
        <v>0</v>
      </c>
      <c r="L14" s="108">
        <f t="shared" si="3"/>
        <v>0</v>
      </c>
      <c r="M14" s="109"/>
      <c r="N14" s="96"/>
      <c r="O14" s="110"/>
      <c r="P14" s="110"/>
      <c r="Q14" s="110"/>
      <c r="R14" s="110"/>
      <c r="S14" s="111"/>
      <c r="T14" s="111"/>
      <c r="U14" s="109"/>
      <c r="V14" s="110"/>
      <c r="W14" s="112"/>
      <c r="X14" s="110"/>
      <c r="Y14" s="110"/>
      <c r="Z14" s="100"/>
      <c r="AA14" s="110"/>
      <c r="AB14" s="113"/>
      <c r="AC14" s="114"/>
      <c r="AD14" s="103" t="s">
        <v>105</v>
      </c>
      <c r="AE14" s="92"/>
      <c r="AF14" s="103" t="s">
        <v>94</v>
      </c>
      <c r="AI14" s="92" t="s">
        <v>7</v>
      </c>
      <c r="AK14" s="116"/>
    </row>
    <row r="15" spans="1:37" s="115" customFormat="1" ht="27.6" customHeight="1" x14ac:dyDescent="0.2">
      <c r="A15" s="104" t="s">
        <v>9</v>
      </c>
      <c r="B15" s="189" t="str">
        <f>IF($C$4="","",$C$4+3)</f>
        <v/>
      </c>
      <c r="C15" s="105"/>
      <c r="D15" s="106"/>
      <c r="E15" s="79">
        <f t="shared" si="0"/>
        <v>0</v>
      </c>
      <c r="F15" s="106"/>
      <c r="G15" s="107"/>
      <c r="H15" s="81">
        <f t="shared" si="1"/>
        <v>0</v>
      </c>
      <c r="I15" s="107"/>
      <c r="J15" s="107"/>
      <c r="K15" s="81">
        <f t="shared" si="2"/>
        <v>0</v>
      </c>
      <c r="L15" s="108">
        <f t="shared" si="3"/>
        <v>0</v>
      </c>
      <c r="M15" s="109"/>
      <c r="N15" s="96"/>
      <c r="O15" s="110"/>
      <c r="P15" s="110"/>
      <c r="Q15" s="110"/>
      <c r="R15" s="110"/>
      <c r="S15" s="111"/>
      <c r="T15" s="111"/>
      <c r="U15" s="109"/>
      <c r="V15" s="110"/>
      <c r="W15" s="112"/>
      <c r="X15" s="110"/>
      <c r="Y15" s="110"/>
      <c r="Z15" s="100"/>
      <c r="AA15" s="110"/>
      <c r="AB15" s="113"/>
      <c r="AC15" s="114"/>
      <c r="AD15" s="103" t="s">
        <v>106</v>
      </c>
      <c r="AE15" s="92"/>
      <c r="AF15" s="92"/>
      <c r="AI15" s="92" t="s">
        <v>8</v>
      </c>
      <c r="AK15" s="116"/>
    </row>
    <row r="16" spans="1:37" s="92" customFormat="1" ht="27.6" customHeight="1" x14ac:dyDescent="0.2">
      <c r="A16" s="94" t="s">
        <v>10</v>
      </c>
      <c r="B16" s="188" t="str">
        <f>IF($C$4="","",$C$4+4)</f>
        <v/>
      </c>
      <c r="C16" s="77"/>
      <c r="D16" s="78"/>
      <c r="E16" s="117">
        <f t="shared" si="0"/>
        <v>0</v>
      </c>
      <c r="F16" s="78"/>
      <c r="G16" s="80"/>
      <c r="H16" s="82">
        <f t="shared" si="1"/>
        <v>0</v>
      </c>
      <c r="I16" s="80"/>
      <c r="J16" s="80"/>
      <c r="K16" s="82">
        <f t="shared" si="2"/>
        <v>0</v>
      </c>
      <c r="L16" s="83">
        <f t="shared" si="3"/>
        <v>0</v>
      </c>
      <c r="M16" s="95"/>
      <c r="N16" s="96"/>
      <c r="O16" s="97"/>
      <c r="P16" s="97"/>
      <c r="Q16" s="97"/>
      <c r="R16" s="97"/>
      <c r="S16" s="98"/>
      <c r="T16" s="98"/>
      <c r="U16" s="95"/>
      <c r="V16" s="97"/>
      <c r="W16" s="99"/>
      <c r="X16" s="97"/>
      <c r="Y16" s="97"/>
      <c r="Z16" s="100"/>
      <c r="AA16" s="97"/>
      <c r="AB16" s="118"/>
      <c r="AC16" s="119"/>
      <c r="AD16" s="103" t="s">
        <v>107</v>
      </c>
      <c r="AE16" s="103"/>
      <c r="AF16" s="103"/>
      <c r="AI16" s="92" t="s">
        <v>9</v>
      </c>
      <c r="AK16" s="93"/>
    </row>
    <row r="17" spans="1:37" s="92" customFormat="1" ht="27.6" customHeight="1" x14ac:dyDescent="0.2">
      <c r="A17" s="94" t="s">
        <v>11</v>
      </c>
      <c r="B17" s="188" t="str">
        <f>IF($C$4="","",$C$4+5)</f>
        <v/>
      </c>
      <c r="C17" s="77"/>
      <c r="D17" s="78"/>
      <c r="E17" s="117">
        <f t="shared" si="0"/>
        <v>0</v>
      </c>
      <c r="F17" s="78"/>
      <c r="G17" s="80"/>
      <c r="H17" s="82">
        <f t="shared" si="1"/>
        <v>0</v>
      </c>
      <c r="I17" s="80"/>
      <c r="J17" s="80"/>
      <c r="K17" s="82">
        <f t="shared" si="2"/>
        <v>0</v>
      </c>
      <c r="L17" s="83">
        <f t="shared" si="3"/>
        <v>0</v>
      </c>
      <c r="M17" s="95"/>
      <c r="N17" s="96"/>
      <c r="O17" s="97"/>
      <c r="P17" s="97"/>
      <c r="Q17" s="97"/>
      <c r="R17" s="97"/>
      <c r="S17" s="98"/>
      <c r="T17" s="98"/>
      <c r="U17" s="95"/>
      <c r="V17" s="97"/>
      <c r="W17" s="99"/>
      <c r="X17" s="97"/>
      <c r="Y17" s="97"/>
      <c r="Z17" s="100"/>
      <c r="AA17" s="97"/>
      <c r="AB17" s="118"/>
      <c r="AC17" s="119"/>
      <c r="AD17" s="103" t="s">
        <v>95</v>
      </c>
      <c r="AI17" s="92" t="s">
        <v>10</v>
      </c>
      <c r="AK17" s="93"/>
    </row>
    <row r="18" spans="1:37" s="135" customFormat="1" ht="27.6" customHeight="1" thickBot="1" x14ac:dyDescent="0.25">
      <c r="A18" s="120" t="s">
        <v>12</v>
      </c>
      <c r="B18" s="190" t="str">
        <f>IF($C$4="","",$C$4+6)</f>
        <v/>
      </c>
      <c r="C18" s="121"/>
      <c r="D18" s="122"/>
      <c r="E18" s="123">
        <f t="shared" si="0"/>
        <v>0</v>
      </c>
      <c r="F18" s="122"/>
      <c r="G18" s="122"/>
      <c r="H18" s="124">
        <f t="shared" si="1"/>
        <v>0</v>
      </c>
      <c r="I18" s="122"/>
      <c r="J18" s="122"/>
      <c r="K18" s="124">
        <f t="shared" si="2"/>
        <v>0</v>
      </c>
      <c r="L18" s="125">
        <f t="shared" si="3"/>
        <v>0</v>
      </c>
      <c r="M18" s="126"/>
      <c r="N18" s="127"/>
      <c r="O18" s="128"/>
      <c r="P18" s="128"/>
      <c r="Q18" s="128"/>
      <c r="R18" s="128"/>
      <c r="S18" s="129"/>
      <c r="T18" s="130"/>
      <c r="U18" s="126"/>
      <c r="V18" s="128"/>
      <c r="W18" s="131"/>
      <c r="X18" s="128"/>
      <c r="Y18" s="128"/>
      <c r="Z18" s="132"/>
      <c r="AA18" s="128"/>
      <c r="AB18" s="133"/>
      <c r="AC18" s="130"/>
      <c r="AD18" s="103" t="s">
        <v>96</v>
      </c>
      <c r="AE18" s="134"/>
      <c r="AF18" s="134"/>
      <c r="AG18" s="134"/>
      <c r="AH18" s="134"/>
      <c r="AI18" s="134" t="s">
        <v>11</v>
      </c>
      <c r="AK18" s="136"/>
    </row>
    <row r="19" spans="1:37" s="135" customFormat="1" ht="27.6" customHeight="1" thickBot="1" x14ac:dyDescent="0.25">
      <c r="A19" s="76" t="s">
        <v>6</v>
      </c>
      <c r="B19" s="187" t="str">
        <f>IF($C$4="","",$C$4+7)</f>
        <v/>
      </c>
      <c r="C19" s="137"/>
      <c r="D19" s="138"/>
      <c r="E19" s="117">
        <f t="shared" si="0"/>
        <v>0</v>
      </c>
      <c r="F19" s="138"/>
      <c r="G19" s="139"/>
      <c r="H19" s="124">
        <f t="shared" si="1"/>
        <v>0</v>
      </c>
      <c r="I19" s="139"/>
      <c r="J19" s="139"/>
      <c r="K19" s="117">
        <f t="shared" si="2"/>
        <v>0</v>
      </c>
      <c r="L19" s="140">
        <f t="shared" si="3"/>
        <v>0</v>
      </c>
      <c r="M19" s="84"/>
      <c r="N19" s="85"/>
      <c r="O19" s="86"/>
      <c r="P19" s="86"/>
      <c r="Q19" s="86"/>
      <c r="R19" s="86"/>
      <c r="S19" s="87"/>
      <c r="T19" s="87"/>
      <c r="U19" s="84"/>
      <c r="V19" s="86"/>
      <c r="W19" s="88"/>
      <c r="X19" s="86"/>
      <c r="Y19" s="86"/>
      <c r="Z19" s="89"/>
      <c r="AA19" s="86"/>
      <c r="AB19" s="141"/>
      <c r="AC19" s="142"/>
      <c r="AD19" s="92"/>
      <c r="AE19" s="92"/>
      <c r="AF19" s="92"/>
      <c r="AG19" s="92"/>
      <c r="AH19" s="92"/>
      <c r="AI19" s="92" t="s">
        <v>12</v>
      </c>
      <c r="AK19" s="136"/>
    </row>
    <row r="20" spans="1:37" s="135" customFormat="1" ht="27.6" customHeight="1" thickBot="1" x14ac:dyDescent="0.25">
      <c r="A20" s="94" t="s">
        <v>7</v>
      </c>
      <c r="B20" s="188" t="str">
        <f>IF($C$4="","",$C$4+8)</f>
        <v/>
      </c>
      <c r="C20" s="77"/>
      <c r="D20" s="78"/>
      <c r="E20" s="117">
        <f t="shared" si="0"/>
        <v>0</v>
      </c>
      <c r="F20" s="78"/>
      <c r="G20" s="80"/>
      <c r="H20" s="124">
        <f t="shared" si="1"/>
        <v>0</v>
      </c>
      <c r="I20" s="80"/>
      <c r="J20" s="80"/>
      <c r="K20" s="117">
        <f t="shared" si="2"/>
        <v>0</v>
      </c>
      <c r="L20" s="83">
        <f t="shared" si="3"/>
        <v>0</v>
      </c>
      <c r="M20" s="95"/>
      <c r="N20" s="96"/>
      <c r="O20" s="97"/>
      <c r="P20" s="97"/>
      <c r="Q20" s="97"/>
      <c r="R20" s="97"/>
      <c r="S20" s="98"/>
      <c r="T20" s="98"/>
      <c r="U20" s="95"/>
      <c r="V20" s="97"/>
      <c r="W20" s="99"/>
      <c r="X20" s="97"/>
      <c r="Y20" s="97"/>
      <c r="Z20" s="100"/>
      <c r="AA20" s="97"/>
      <c r="AB20" s="118"/>
      <c r="AC20" s="119"/>
      <c r="AD20" s="134"/>
      <c r="AE20" s="92"/>
      <c r="AF20" s="92"/>
      <c r="AG20" s="92"/>
      <c r="AH20" s="92"/>
      <c r="AI20" s="92"/>
      <c r="AK20" s="136"/>
    </row>
    <row r="21" spans="1:37" s="135" customFormat="1" ht="27.6" customHeight="1" thickBot="1" x14ac:dyDescent="0.25">
      <c r="A21" s="104" t="s">
        <v>8</v>
      </c>
      <c r="B21" s="189" t="str">
        <f>IF($C$4="","",$C$4+9)</f>
        <v/>
      </c>
      <c r="C21" s="105"/>
      <c r="D21" s="106"/>
      <c r="E21" s="79">
        <f t="shared" si="0"/>
        <v>0</v>
      </c>
      <c r="F21" s="106"/>
      <c r="G21" s="107"/>
      <c r="H21" s="124">
        <f t="shared" si="1"/>
        <v>0</v>
      </c>
      <c r="I21" s="107"/>
      <c r="J21" s="107"/>
      <c r="K21" s="81">
        <f t="shared" si="2"/>
        <v>0</v>
      </c>
      <c r="L21" s="108">
        <f t="shared" si="3"/>
        <v>0</v>
      </c>
      <c r="M21" s="109"/>
      <c r="N21" s="96"/>
      <c r="O21" s="110"/>
      <c r="P21" s="110"/>
      <c r="Q21" s="110"/>
      <c r="R21" s="110"/>
      <c r="S21" s="111"/>
      <c r="T21" s="111"/>
      <c r="U21" s="109"/>
      <c r="V21" s="110"/>
      <c r="W21" s="112"/>
      <c r="X21" s="110"/>
      <c r="Y21" s="110"/>
      <c r="Z21" s="100"/>
      <c r="AA21" s="110"/>
      <c r="AB21" s="113"/>
      <c r="AC21" s="114"/>
      <c r="AD21" s="92"/>
      <c r="AE21" s="115"/>
      <c r="AF21" s="115"/>
      <c r="AG21" s="115"/>
      <c r="AH21" s="115"/>
      <c r="AI21" s="115"/>
      <c r="AK21" s="136"/>
    </row>
    <row r="22" spans="1:37" s="135" customFormat="1" ht="27.6" customHeight="1" thickBot="1" x14ac:dyDescent="0.25">
      <c r="A22" s="104" t="s">
        <v>9</v>
      </c>
      <c r="B22" s="189" t="str">
        <f>IF($C$4="","",$C$4+10)</f>
        <v/>
      </c>
      <c r="C22" s="105"/>
      <c r="D22" s="106"/>
      <c r="E22" s="79">
        <f t="shared" si="0"/>
        <v>0</v>
      </c>
      <c r="F22" s="106"/>
      <c r="G22" s="107"/>
      <c r="H22" s="124">
        <f t="shared" si="1"/>
        <v>0</v>
      </c>
      <c r="I22" s="107"/>
      <c r="J22" s="107"/>
      <c r="K22" s="81">
        <f t="shared" si="2"/>
        <v>0</v>
      </c>
      <c r="L22" s="108">
        <f t="shared" si="3"/>
        <v>0</v>
      </c>
      <c r="M22" s="109"/>
      <c r="N22" s="96"/>
      <c r="O22" s="110"/>
      <c r="P22" s="110"/>
      <c r="Q22" s="110"/>
      <c r="R22" s="110"/>
      <c r="S22" s="111"/>
      <c r="T22" s="111"/>
      <c r="U22" s="109"/>
      <c r="V22" s="110"/>
      <c r="W22" s="112"/>
      <c r="X22" s="110"/>
      <c r="Y22" s="110"/>
      <c r="Z22" s="100"/>
      <c r="AA22" s="110"/>
      <c r="AB22" s="113"/>
      <c r="AC22" s="114"/>
      <c r="AD22" s="92"/>
      <c r="AE22" s="115"/>
      <c r="AF22" s="115"/>
      <c r="AG22" s="115"/>
      <c r="AH22" s="115"/>
      <c r="AI22" s="115"/>
      <c r="AK22" s="136"/>
    </row>
    <row r="23" spans="1:37" s="135" customFormat="1" ht="27.6" customHeight="1" x14ac:dyDescent="0.2">
      <c r="A23" s="94" t="s">
        <v>10</v>
      </c>
      <c r="B23" s="188" t="str">
        <f>IF($C$4="","",$C$4+11)</f>
        <v/>
      </c>
      <c r="C23" s="77"/>
      <c r="D23" s="78"/>
      <c r="E23" s="117">
        <f t="shared" si="0"/>
        <v>0</v>
      </c>
      <c r="F23" s="78"/>
      <c r="G23" s="80"/>
      <c r="H23" s="82">
        <f t="shared" si="1"/>
        <v>0</v>
      </c>
      <c r="I23" s="80"/>
      <c r="J23" s="80"/>
      <c r="K23" s="82">
        <f t="shared" si="2"/>
        <v>0</v>
      </c>
      <c r="L23" s="83">
        <f t="shared" si="3"/>
        <v>0</v>
      </c>
      <c r="M23" s="95"/>
      <c r="N23" s="96"/>
      <c r="O23" s="97"/>
      <c r="P23" s="97"/>
      <c r="Q23" s="97"/>
      <c r="R23" s="97"/>
      <c r="S23" s="98"/>
      <c r="T23" s="98"/>
      <c r="U23" s="95"/>
      <c r="V23" s="97"/>
      <c r="W23" s="99"/>
      <c r="X23" s="97"/>
      <c r="Y23" s="97"/>
      <c r="Z23" s="100"/>
      <c r="AA23" s="97"/>
      <c r="AB23" s="118"/>
      <c r="AC23" s="119"/>
      <c r="AD23" s="115"/>
      <c r="AE23" s="92"/>
      <c r="AF23" s="92"/>
      <c r="AG23" s="92"/>
      <c r="AH23" s="92"/>
      <c r="AI23" s="92"/>
      <c r="AK23" s="136"/>
    </row>
    <row r="24" spans="1:37" s="135" customFormat="1" ht="27.6" customHeight="1" x14ac:dyDescent="0.2">
      <c r="A24" s="94" t="s">
        <v>11</v>
      </c>
      <c r="B24" s="188" t="str">
        <f>IF($C$4="","",$C$4+12)</f>
        <v/>
      </c>
      <c r="C24" s="77"/>
      <c r="D24" s="78"/>
      <c r="E24" s="117">
        <f t="shared" si="0"/>
        <v>0</v>
      </c>
      <c r="F24" s="78"/>
      <c r="G24" s="80"/>
      <c r="H24" s="82">
        <f t="shared" si="1"/>
        <v>0</v>
      </c>
      <c r="I24" s="80"/>
      <c r="J24" s="80"/>
      <c r="K24" s="82">
        <f t="shared" si="2"/>
        <v>0</v>
      </c>
      <c r="L24" s="83">
        <f t="shared" si="3"/>
        <v>0</v>
      </c>
      <c r="M24" s="95"/>
      <c r="N24" s="96"/>
      <c r="O24" s="97"/>
      <c r="P24" s="97"/>
      <c r="Q24" s="97"/>
      <c r="R24" s="97"/>
      <c r="S24" s="98"/>
      <c r="T24" s="98"/>
      <c r="U24" s="95"/>
      <c r="V24" s="97"/>
      <c r="W24" s="99"/>
      <c r="X24" s="97"/>
      <c r="Y24" s="97"/>
      <c r="Z24" s="100"/>
      <c r="AA24" s="97"/>
      <c r="AB24" s="118"/>
      <c r="AC24" s="119"/>
      <c r="AD24" s="115"/>
      <c r="AE24" s="92"/>
      <c r="AF24" s="92"/>
      <c r="AG24" s="92"/>
      <c r="AH24" s="92"/>
      <c r="AI24" s="92"/>
      <c r="AK24" s="136"/>
    </row>
    <row r="25" spans="1:37" s="135" customFormat="1" ht="27.6" customHeight="1" thickBot="1" x14ac:dyDescent="0.25">
      <c r="A25" s="143" t="s">
        <v>12</v>
      </c>
      <c r="B25" s="190" t="str">
        <f>IF($C$4="","",$C$4+13)</f>
        <v/>
      </c>
      <c r="C25" s="121"/>
      <c r="D25" s="122"/>
      <c r="E25" s="117">
        <f t="shared" si="0"/>
        <v>0</v>
      </c>
      <c r="F25" s="122"/>
      <c r="G25" s="122"/>
      <c r="H25" s="82">
        <f t="shared" si="1"/>
        <v>0</v>
      </c>
      <c r="I25" s="122"/>
      <c r="J25" s="122"/>
      <c r="K25" s="124">
        <f t="shared" si="2"/>
        <v>0</v>
      </c>
      <c r="L25" s="125">
        <f t="shared" si="3"/>
        <v>0</v>
      </c>
      <c r="M25" s="144"/>
      <c r="N25" s="127"/>
      <c r="O25" s="128"/>
      <c r="P25" s="128"/>
      <c r="Q25" s="128"/>
      <c r="R25" s="128"/>
      <c r="S25" s="129"/>
      <c r="T25" s="145"/>
      <c r="U25" s="126"/>
      <c r="V25" s="128"/>
      <c r="W25" s="131"/>
      <c r="X25" s="128"/>
      <c r="Y25" s="128"/>
      <c r="Z25" s="132"/>
      <c r="AA25" s="128"/>
      <c r="AB25" s="133"/>
      <c r="AC25" s="130"/>
      <c r="AD25" s="92"/>
      <c r="AE25" s="134"/>
      <c r="AF25" s="134"/>
      <c r="AG25" s="134"/>
      <c r="AH25" s="134"/>
      <c r="AI25" s="134"/>
      <c r="AK25" s="136"/>
    </row>
    <row r="26" spans="1:37" s="136" customFormat="1" ht="27.6" customHeight="1" thickBot="1" x14ac:dyDescent="0.25">
      <c r="A26" s="249" t="s">
        <v>35</v>
      </c>
      <c r="B26" s="249"/>
      <c r="C26" s="249"/>
      <c r="D26" s="249"/>
      <c r="E26" s="249"/>
      <c r="F26" s="249"/>
      <c r="G26" s="249"/>
      <c r="H26" s="249"/>
      <c r="I26" s="249"/>
      <c r="J26" s="146" t="s">
        <v>59</v>
      </c>
      <c r="K26" s="147"/>
      <c r="L26" s="148">
        <f>SUM(L12:L25)</f>
        <v>0</v>
      </c>
      <c r="M26" s="148">
        <f t="shared" ref="M26:Y26" si="4">SUM(M12:M25)</f>
        <v>0</v>
      </c>
      <c r="N26" s="149">
        <f t="shared" si="4"/>
        <v>0</v>
      </c>
      <c r="O26" s="148">
        <f t="shared" si="4"/>
        <v>0</v>
      </c>
      <c r="P26" s="148">
        <f t="shared" si="4"/>
        <v>0</v>
      </c>
      <c r="Q26" s="148">
        <f t="shared" si="4"/>
        <v>0</v>
      </c>
      <c r="R26" s="148">
        <f t="shared" si="4"/>
        <v>0</v>
      </c>
      <c r="S26" s="150">
        <f t="shared" si="4"/>
        <v>0</v>
      </c>
      <c r="T26" s="148">
        <f t="shared" si="4"/>
        <v>0</v>
      </c>
      <c r="U26" s="151">
        <f t="shared" si="4"/>
        <v>0</v>
      </c>
      <c r="V26" s="152">
        <f t="shared" si="4"/>
        <v>0</v>
      </c>
      <c r="W26" s="152"/>
      <c r="X26" s="152">
        <f t="shared" si="4"/>
        <v>0</v>
      </c>
      <c r="Y26" s="152">
        <f t="shared" si="4"/>
        <v>0</v>
      </c>
      <c r="Z26" s="153"/>
      <c r="AA26" s="152">
        <f t="shared" ref="AA26" si="5">SUM(AA12:AA25)</f>
        <v>0</v>
      </c>
      <c r="AB26" s="152"/>
      <c r="AC26" s="152">
        <f>SUM(AC12:AC25)</f>
        <v>0</v>
      </c>
      <c r="AD26" s="92"/>
      <c r="AE26" s="154"/>
      <c r="AF26" s="154"/>
      <c r="AG26" s="154"/>
      <c r="AH26" s="154"/>
      <c r="AI26" s="154"/>
    </row>
    <row r="27" spans="1:37" s="33" customFormat="1" ht="30" customHeight="1" thickBot="1" x14ac:dyDescent="0.3">
      <c r="A27" s="192" t="s">
        <v>112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75"/>
      <c r="L27" s="75"/>
      <c r="M27" s="75"/>
      <c r="N27" s="155" t="s">
        <v>109</v>
      </c>
      <c r="O27" s="156">
        <f>N26*1.5</f>
        <v>0</v>
      </c>
      <c r="P27" s="75"/>
      <c r="Q27" s="265" t="s">
        <v>108</v>
      </c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63"/>
      <c r="AE27" s="11"/>
      <c r="AF27" s="11"/>
      <c r="AG27" s="11"/>
      <c r="AH27" s="11"/>
      <c r="AI27" s="11"/>
    </row>
    <row r="28" spans="1:37" s="66" customFormat="1" ht="15.75" customHeight="1" thickBot="1" x14ac:dyDescent="0.3">
      <c r="A28" s="280" t="s">
        <v>42</v>
      </c>
      <c r="B28" s="279"/>
      <c r="C28" s="279"/>
      <c r="D28" s="279" t="s">
        <v>48</v>
      </c>
      <c r="E28" s="36"/>
      <c r="F28" s="279" t="s">
        <v>27</v>
      </c>
      <c r="G28" s="279" t="s">
        <v>29</v>
      </c>
      <c r="H28" s="36"/>
      <c r="I28" s="285" t="s">
        <v>49</v>
      </c>
      <c r="J28" s="284" t="s">
        <v>31</v>
      </c>
      <c r="K28" s="284"/>
      <c r="L28" s="284"/>
      <c r="M28" s="253" t="s">
        <v>52</v>
      </c>
      <c r="N28" s="253" t="s">
        <v>53</v>
      </c>
      <c r="O28" s="253" t="s">
        <v>54</v>
      </c>
      <c r="P28" s="263" t="s">
        <v>115</v>
      </c>
      <c r="Q28" s="11"/>
      <c r="R28" s="230" t="s">
        <v>60</v>
      </c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3"/>
      <c r="AD28" s="64"/>
      <c r="AE28" s="3"/>
      <c r="AF28" s="3"/>
      <c r="AG28" s="3"/>
      <c r="AH28" s="3"/>
      <c r="AI28" s="3"/>
      <c r="AK28" s="33"/>
    </row>
    <row r="29" spans="1:37" ht="15.75" customHeight="1" thickBot="1" x14ac:dyDescent="0.3">
      <c r="A29" s="281"/>
      <c r="B29" s="254"/>
      <c r="C29" s="254"/>
      <c r="D29" s="254"/>
      <c r="E29" s="37"/>
      <c r="F29" s="254"/>
      <c r="G29" s="254"/>
      <c r="H29" s="37"/>
      <c r="I29" s="286"/>
      <c r="J29" s="38" t="s">
        <v>50</v>
      </c>
      <c r="K29" s="38"/>
      <c r="L29" s="38" t="s">
        <v>51</v>
      </c>
      <c r="M29" s="254"/>
      <c r="N29" s="254"/>
      <c r="O29" s="254"/>
      <c r="P29" s="264"/>
      <c r="Q29" s="11"/>
      <c r="R29" s="39" t="s">
        <v>61</v>
      </c>
      <c r="S29" s="40"/>
      <c r="T29" s="40"/>
      <c r="U29" s="40"/>
      <c r="V29" s="41"/>
      <c r="W29" s="40"/>
      <c r="X29" s="40"/>
      <c r="Y29" s="40"/>
      <c r="Z29" s="40"/>
      <c r="AA29" s="40"/>
      <c r="AB29" s="40"/>
      <c r="AC29" s="42"/>
      <c r="AD29" s="11"/>
    </row>
    <row r="30" spans="1:37" ht="27.6" customHeight="1" x14ac:dyDescent="0.25">
      <c r="A30" s="242" t="s">
        <v>43</v>
      </c>
      <c r="B30" s="243"/>
      <c r="C30" s="243"/>
      <c r="D30" s="157"/>
      <c r="E30" s="158"/>
      <c r="F30" s="157"/>
      <c r="G30" s="157"/>
      <c r="H30" s="158"/>
      <c r="I30" s="157"/>
      <c r="J30" s="159"/>
      <c r="K30" s="160"/>
      <c r="L30" s="159"/>
      <c r="M30" s="157"/>
      <c r="N30" s="157"/>
      <c r="O30" s="157"/>
      <c r="P30" s="161"/>
      <c r="Q30" s="11"/>
      <c r="R30" s="206" t="s">
        <v>62</v>
      </c>
      <c r="S30" s="207"/>
      <c r="T30" s="207"/>
      <c r="U30" s="244"/>
      <c r="V30" s="244"/>
      <c r="W30" s="244"/>
      <c r="X30" s="43" t="s">
        <v>63</v>
      </c>
      <c r="Y30" s="244"/>
      <c r="Z30" s="244"/>
      <c r="AA30" s="244"/>
      <c r="AB30" s="244"/>
      <c r="AC30" s="278"/>
    </row>
    <row r="31" spans="1:37" ht="27.6" customHeight="1" x14ac:dyDescent="0.25">
      <c r="A31" s="236" t="s">
        <v>44</v>
      </c>
      <c r="B31" s="237"/>
      <c r="C31" s="238"/>
      <c r="D31" s="162"/>
      <c r="E31" s="163"/>
      <c r="F31" s="162"/>
      <c r="G31" s="162"/>
      <c r="H31" s="164"/>
      <c r="I31" s="165">
        <f>$M$26</f>
        <v>0</v>
      </c>
      <c r="J31" s="166">
        <f>$O$27</f>
        <v>0</v>
      </c>
      <c r="K31" s="166"/>
      <c r="L31" s="167"/>
      <c r="M31" s="165">
        <f>$R$26</f>
        <v>0</v>
      </c>
      <c r="N31" s="165">
        <f>$P$26</f>
        <v>0</v>
      </c>
      <c r="O31" s="162"/>
      <c r="P31" s="168"/>
      <c r="Q31" s="11"/>
      <c r="R31" s="206" t="s">
        <v>64</v>
      </c>
      <c r="S31" s="207"/>
      <c r="T31" s="207"/>
      <c r="U31" s="245"/>
      <c r="V31" s="245"/>
      <c r="W31" s="245"/>
      <c r="X31" s="43" t="s">
        <v>63</v>
      </c>
      <c r="Y31" s="244"/>
      <c r="Z31" s="244"/>
      <c r="AA31" s="244"/>
      <c r="AB31" s="244"/>
      <c r="AC31" s="278"/>
    </row>
    <row r="32" spans="1:37" ht="27.6" customHeight="1" x14ac:dyDescent="0.25">
      <c r="A32" s="236" t="s">
        <v>45</v>
      </c>
      <c r="B32" s="237"/>
      <c r="C32" s="238"/>
      <c r="D32" s="169">
        <f t="shared" ref="D32:P32" si="6">SUM(D30+D31)</f>
        <v>0</v>
      </c>
      <c r="E32" s="170">
        <f t="shared" si="6"/>
        <v>0</v>
      </c>
      <c r="F32" s="169">
        <f t="shared" si="6"/>
        <v>0</v>
      </c>
      <c r="G32" s="169">
        <f t="shared" si="6"/>
        <v>0</v>
      </c>
      <c r="H32" s="170">
        <f t="shared" si="6"/>
        <v>0</v>
      </c>
      <c r="I32" s="169">
        <f t="shared" si="6"/>
        <v>0</v>
      </c>
      <c r="J32" s="171">
        <f t="shared" si="6"/>
        <v>0</v>
      </c>
      <c r="K32" s="171">
        <f t="shared" si="6"/>
        <v>0</v>
      </c>
      <c r="L32" s="171">
        <f t="shared" si="6"/>
        <v>0</v>
      </c>
      <c r="M32" s="169">
        <f t="shared" si="6"/>
        <v>0</v>
      </c>
      <c r="N32" s="169">
        <f t="shared" si="6"/>
        <v>0</v>
      </c>
      <c r="O32" s="169">
        <f t="shared" si="6"/>
        <v>0</v>
      </c>
      <c r="P32" s="172">
        <f t="shared" si="6"/>
        <v>0</v>
      </c>
      <c r="Q32" s="11"/>
      <c r="R32" s="206" t="s">
        <v>65</v>
      </c>
      <c r="S32" s="247"/>
      <c r="T32" s="247"/>
      <c r="U32" s="248"/>
      <c r="V32" s="248"/>
      <c r="W32" s="248"/>
      <c r="X32" s="40"/>
      <c r="Y32" s="40"/>
      <c r="Z32" s="40"/>
      <c r="AA32" s="40"/>
      <c r="AB32" s="40"/>
      <c r="AC32" s="42"/>
    </row>
    <row r="33" spans="1:37" ht="27.6" customHeight="1" x14ac:dyDescent="0.25">
      <c r="A33" s="236" t="s">
        <v>46</v>
      </c>
      <c r="B33" s="237"/>
      <c r="C33" s="238"/>
      <c r="D33" s="165">
        <f>$U$26</f>
        <v>0</v>
      </c>
      <c r="E33" s="163"/>
      <c r="F33" s="165">
        <f>$V$26</f>
        <v>0</v>
      </c>
      <c r="G33" s="165">
        <f>$X$26</f>
        <v>0</v>
      </c>
      <c r="H33" s="164"/>
      <c r="I33" s="165">
        <f>$Y$26</f>
        <v>0</v>
      </c>
      <c r="J33" s="166"/>
      <c r="K33" s="166"/>
      <c r="L33" s="167"/>
      <c r="M33" s="173">
        <f>$AA$26</f>
        <v>0</v>
      </c>
      <c r="N33" s="165">
        <f>$AC$26</f>
        <v>0</v>
      </c>
      <c r="O33" s="174"/>
      <c r="P33" s="168"/>
      <c r="Q33" s="11"/>
      <c r="R33" s="57"/>
      <c r="S33" s="43"/>
      <c r="T33" s="43" t="s">
        <v>66</v>
      </c>
      <c r="U33" s="244"/>
      <c r="V33" s="244"/>
      <c r="W33" s="244"/>
      <c r="X33" s="43" t="s">
        <v>67</v>
      </c>
      <c r="Y33" s="4"/>
      <c r="Z33" s="40"/>
      <c r="AA33" s="43" t="s">
        <v>68</v>
      </c>
      <c r="AB33" s="43"/>
      <c r="AC33" s="5"/>
    </row>
    <row r="34" spans="1:37" ht="27.6" customHeight="1" thickBot="1" x14ac:dyDescent="0.3">
      <c r="A34" s="239" t="s">
        <v>47</v>
      </c>
      <c r="B34" s="240"/>
      <c r="C34" s="241"/>
      <c r="D34" s="175">
        <f t="shared" ref="D34:P34" si="7">SUM(D32-D33)</f>
        <v>0</v>
      </c>
      <c r="E34" s="176">
        <f t="shared" si="7"/>
        <v>0</v>
      </c>
      <c r="F34" s="175">
        <f t="shared" si="7"/>
        <v>0</v>
      </c>
      <c r="G34" s="175">
        <f t="shared" si="7"/>
        <v>0</v>
      </c>
      <c r="H34" s="176">
        <f t="shared" si="7"/>
        <v>0</v>
      </c>
      <c r="I34" s="175">
        <f t="shared" si="7"/>
        <v>0</v>
      </c>
      <c r="J34" s="177">
        <f t="shared" si="7"/>
        <v>0</v>
      </c>
      <c r="K34" s="177">
        <f t="shared" si="7"/>
        <v>0</v>
      </c>
      <c r="L34" s="177">
        <f t="shared" si="7"/>
        <v>0</v>
      </c>
      <c r="M34" s="175">
        <f t="shared" si="7"/>
        <v>0</v>
      </c>
      <c r="N34" s="175">
        <f t="shared" si="7"/>
        <v>0</v>
      </c>
      <c r="O34" s="175">
        <f t="shared" si="7"/>
        <v>0</v>
      </c>
      <c r="P34" s="178">
        <f t="shared" si="7"/>
        <v>0</v>
      </c>
      <c r="Q34" s="11"/>
      <c r="R34" s="208" t="s">
        <v>69</v>
      </c>
      <c r="S34" s="209"/>
      <c r="T34" s="209"/>
      <c r="U34" s="246"/>
      <c r="V34" s="246"/>
      <c r="W34" s="246"/>
      <c r="X34" s="47" t="s">
        <v>63</v>
      </c>
      <c r="Y34" s="225"/>
      <c r="Z34" s="225"/>
      <c r="AA34" s="225"/>
      <c r="AB34" s="225"/>
      <c r="AC34" s="226"/>
    </row>
    <row r="35" spans="1:37" s="11" customFormat="1" ht="9.75" customHeight="1" thickBot="1" x14ac:dyDescent="0.3">
      <c r="A35" s="43"/>
      <c r="B35" s="43"/>
      <c r="C35" s="43"/>
      <c r="D35" s="44"/>
      <c r="E35" s="44"/>
      <c r="F35" s="44"/>
      <c r="G35" s="44"/>
      <c r="H35" s="44"/>
      <c r="I35" s="44"/>
      <c r="J35" s="45"/>
      <c r="K35" s="45"/>
      <c r="M35" s="46"/>
      <c r="N35" s="46"/>
      <c r="O35" s="46"/>
      <c r="P35" s="46"/>
      <c r="Q35" s="33"/>
      <c r="R35" s="33"/>
      <c r="S35" s="191"/>
      <c r="T35" s="33"/>
      <c r="U35" s="48"/>
      <c r="V35" s="48"/>
      <c r="W35" s="48"/>
      <c r="X35" s="47"/>
      <c r="Y35" s="49"/>
      <c r="Z35" s="49"/>
      <c r="AA35" s="49"/>
      <c r="AB35" s="14"/>
      <c r="AC35" s="33"/>
      <c r="AD35" s="3"/>
      <c r="AE35" s="33"/>
      <c r="AF35" s="33"/>
      <c r="AG35" s="33"/>
      <c r="AH35" s="33"/>
      <c r="AI35" s="33"/>
      <c r="AJ35" s="33"/>
      <c r="AK35" s="74"/>
    </row>
    <row r="36" spans="1:37" ht="18.75" customHeight="1" x14ac:dyDescent="0.3">
      <c r="A36" s="227" t="s">
        <v>70</v>
      </c>
      <c r="B36" s="228"/>
      <c r="C36" s="228"/>
      <c r="D36" s="228"/>
      <c r="E36" s="228"/>
      <c r="F36" s="229"/>
      <c r="G36" s="34"/>
      <c r="H36" s="35"/>
      <c r="I36" s="233" t="s">
        <v>73</v>
      </c>
      <c r="J36" s="234"/>
      <c r="K36" s="234"/>
      <c r="L36" s="234"/>
      <c r="M36" s="235"/>
      <c r="N36" s="230" t="s">
        <v>78</v>
      </c>
      <c r="O36" s="231"/>
      <c r="P36" s="231"/>
      <c r="Q36" s="50" t="s">
        <v>79</v>
      </c>
      <c r="R36" s="326"/>
      <c r="S36" s="327"/>
      <c r="T36" s="33"/>
      <c r="U36" s="230" t="s">
        <v>85</v>
      </c>
      <c r="V36" s="231"/>
      <c r="W36" s="231"/>
      <c r="X36" s="231"/>
      <c r="Y36" s="231"/>
      <c r="Z36" s="231"/>
      <c r="AA36" s="231"/>
      <c r="AB36" s="231"/>
      <c r="AC36" s="232"/>
    </row>
    <row r="37" spans="1:37" ht="18.75" customHeight="1" x14ac:dyDescent="0.25">
      <c r="A37" s="216"/>
      <c r="B37" s="217"/>
      <c r="C37" s="218"/>
      <c r="D37" s="219"/>
      <c r="E37" s="220"/>
      <c r="F37" s="221"/>
      <c r="G37" s="10"/>
      <c r="H37" s="10"/>
      <c r="I37" s="55"/>
      <c r="J37" s="56"/>
      <c r="K37" s="56"/>
      <c r="L37" s="56"/>
      <c r="M37" s="67"/>
      <c r="N37" s="206" t="s">
        <v>80</v>
      </c>
      <c r="O37" s="207"/>
      <c r="P37" s="51"/>
      <c r="Q37" s="40" t="s">
        <v>84</v>
      </c>
      <c r="R37" s="328"/>
      <c r="S37" s="329"/>
      <c r="T37" s="11"/>
      <c r="U37" s="39"/>
      <c r="V37" s="41"/>
      <c r="W37" s="40"/>
      <c r="X37" s="40"/>
      <c r="Y37" s="40"/>
      <c r="Z37" s="40"/>
      <c r="AA37" s="40"/>
      <c r="AB37" s="40"/>
      <c r="AC37" s="42"/>
      <c r="AD37" s="33"/>
    </row>
    <row r="38" spans="1:37" ht="18.75" customHeight="1" x14ac:dyDescent="0.3">
      <c r="A38" s="196"/>
      <c r="B38" s="197"/>
      <c r="C38" s="198"/>
      <c r="D38" s="222"/>
      <c r="E38" s="223"/>
      <c r="F38" s="224"/>
      <c r="G38" s="10"/>
      <c r="H38" s="10"/>
      <c r="I38" s="210" t="s">
        <v>74</v>
      </c>
      <c r="J38" s="211"/>
      <c r="K38" s="211"/>
      <c r="L38" s="212"/>
      <c r="M38" s="179">
        <v>-120</v>
      </c>
      <c r="N38" s="206" t="s">
        <v>81</v>
      </c>
      <c r="O38" s="207"/>
      <c r="P38" s="59"/>
      <c r="Q38" s="40" t="s">
        <v>84</v>
      </c>
      <c r="R38" s="328"/>
      <c r="S38" s="329"/>
      <c r="T38" s="11"/>
      <c r="U38" s="204" t="s">
        <v>87</v>
      </c>
      <c r="V38" s="205"/>
      <c r="W38" s="205"/>
      <c r="X38" s="205"/>
      <c r="Y38" s="51"/>
      <c r="Z38" s="52"/>
      <c r="AA38" s="52"/>
      <c r="AB38" s="40"/>
      <c r="AC38" s="42" t="s">
        <v>86</v>
      </c>
    </row>
    <row r="39" spans="1:37" ht="18.75" customHeight="1" x14ac:dyDescent="0.3">
      <c r="A39" s="216"/>
      <c r="B39" s="217"/>
      <c r="C39" s="218"/>
      <c r="D39" s="222"/>
      <c r="E39" s="223"/>
      <c r="F39" s="224"/>
      <c r="G39" s="10"/>
      <c r="H39" s="10"/>
      <c r="I39" s="210" t="s">
        <v>72</v>
      </c>
      <c r="J39" s="211"/>
      <c r="K39" s="211"/>
      <c r="L39" s="212"/>
      <c r="M39" s="180"/>
      <c r="N39" s="206" t="s">
        <v>82</v>
      </c>
      <c r="O39" s="207"/>
      <c r="P39" s="59"/>
      <c r="Q39" s="40" t="s">
        <v>84</v>
      </c>
      <c r="R39" s="328"/>
      <c r="S39" s="329"/>
      <c r="T39" s="11"/>
      <c r="U39" s="204" t="s">
        <v>88</v>
      </c>
      <c r="V39" s="205"/>
      <c r="W39" s="205"/>
      <c r="X39" s="205"/>
      <c r="Y39" s="59"/>
      <c r="Z39" s="62"/>
      <c r="AA39" s="62"/>
      <c r="AB39" s="40"/>
      <c r="AC39" s="42" t="s">
        <v>86</v>
      </c>
    </row>
    <row r="40" spans="1:37" ht="18.75" customHeight="1" x14ac:dyDescent="0.3">
      <c r="A40" s="196"/>
      <c r="B40" s="197"/>
      <c r="C40" s="198"/>
      <c r="D40" s="222"/>
      <c r="E40" s="223"/>
      <c r="F40" s="224"/>
      <c r="G40" s="10"/>
      <c r="H40" s="10"/>
      <c r="I40" s="210" t="s">
        <v>75</v>
      </c>
      <c r="J40" s="211"/>
      <c r="K40" s="211"/>
      <c r="L40" s="212"/>
      <c r="M40" s="180">
        <v>1.5</v>
      </c>
      <c r="N40" s="206" t="s">
        <v>77</v>
      </c>
      <c r="O40" s="207"/>
      <c r="P40" s="51"/>
      <c r="Q40" s="40" t="s">
        <v>84</v>
      </c>
      <c r="R40" s="328"/>
      <c r="S40" s="329"/>
      <c r="T40" s="11"/>
      <c r="U40" s="204" t="s">
        <v>113</v>
      </c>
      <c r="V40" s="205"/>
      <c r="W40" s="205"/>
      <c r="X40" s="205"/>
      <c r="Y40" s="59"/>
      <c r="Z40" s="62"/>
      <c r="AA40" s="62"/>
      <c r="AB40" s="40"/>
      <c r="AC40" s="42" t="s">
        <v>86</v>
      </c>
    </row>
    <row r="41" spans="1:37" ht="17.25" customHeight="1" thickBot="1" x14ac:dyDescent="0.3">
      <c r="A41" s="193" t="s">
        <v>71</v>
      </c>
      <c r="B41" s="194"/>
      <c r="C41" s="194"/>
      <c r="D41" s="194"/>
      <c r="E41" s="194"/>
      <c r="F41" s="195"/>
      <c r="G41" s="10"/>
      <c r="H41" s="10"/>
      <c r="I41" s="213" t="s">
        <v>76</v>
      </c>
      <c r="J41" s="214"/>
      <c r="K41" s="214"/>
      <c r="L41" s="215"/>
      <c r="M41" s="181"/>
      <c r="N41" s="208" t="s">
        <v>83</v>
      </c>
      <c r="O41" s="209"/>
      <c r="P41" s="58"/>
      <c r="Q41" s="60" t="s">
        <v>84</v>
      </c>
      <c r="R41" s="325"/>
      <c r="S41" s="324"/>
      <c r="T41" s="11"/>
      <c r="U41" s="39"/>
      <c r="V41" s="41"/>
      <c r="W41" s="40"/>
      <c r="X41" s="40"/>
      <c r="Y41" s="40"/>
      <c r="Z41" s="60"/>
      <c r="AA41" s="60"/>
      <c r="AB41" s="60"/>
      <c r="AC41" s="61"/>
    </row>
    <row r="42" spans="1:37" s="11" customFormat="1" ht="30" customHeight="1" x14ac:dyDescent="0.25">
      <c r="A42" s="202" t="s">
        <v>89</v>
      </c>
      <c r="B42" s="202"/>
      <c r="C42" s="202"/>
      <c r="D42" s="51"/>
      <c r="E42" s="51"/>
      <c r="F42" s="51"/>
      <c r="G42" s="51"/>
      <c r="H42" s="51"/>
      <c r="I42" s="51"/>
      <c r="J42" s="51"/>
      <c r="K42" s="51"/>
      <c r="L42" s="51"/>
      <c r="M42" s="203" t="s">
        <v>90</v>
      </c>
      <c r="N42" s="203"/>
      <c r="O42" s="203"/>
      <c r="P42" s="52"/>
      <c r="Q42" s="52"/>
      <c r="R42" s="52"/>
      <c r="S42" s="52"/>
      <c r="T42" s="52"/>
      <c r="U42" s="199" t="s">
        <v>91</v>
      </c>
      <c r="V42" s="199"/>
      <c r="W42" s="199"/>
      <c r="X42" s="53"/>
      <c r="Y42" s="53"/>
      <c r="AD42" s="3"/>
      <c r="AK42" s="74"/>
    </row>
    <row r="43" spans="1:37" s="11" customFormat="1" ht="6.75" customHeight="1" x14ac:dyDescent="0.25">
      <c r="C43" s="10"/>
      <c r="D43" s="10"/>
      <c r="E43" s="10"/>
      <c r="F43" s="10"/>
      <c r="G43" s="10"/>
      <c r="H43" s="10"/>
      <c r="I43" s="10"/>
      <c r="J43" s="10"/>
      <c r="L43" s="10"/>
      <c r="V43" s="12"/>
      <c r="AD43" s="3"/>
      <c r="AK43" s="74"/>
    </row>
    <row r="44" spans="1:37" s="11" customFormat="1" ht="11.25" customHeight="1" x14ac:dyDescent="0.25">
      <c r="B44" s="201" t="s">
        <v>116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V44" s="12"/>
      <c r="Y44" s="54" t="s">
        <v>92</v>
      </c>
      <c r="Z44" s="200" t="s">
        <v>117</v>
      </c>
      <c r="AA44" s="200"/>
      <c r="AB44" s="200"/>
      <c r="AC44" s="200"/>
      <c r="AK44" s="74"/>
    </row>
    <row r="45" spans="1:37" x14ac:dyDescent="0.25">
      <c r="AD45" s="11"/>
    </row>
    <row r="46" spans="1:37" x14ac:dyDescent="0.25">
      <c r="AD46" s="11"/>
    </row>
  </sheetData>
  <sheetProtection password="8EDA" sheet="1" objects="1" scenarios="1" selectLockedCells="1"/>
  <mergeCells count="105">
    <mergeCell ref="N41:O41"/>
    <mergeCell ref="N36:P36"/>
    <mergeCell ref="R36:S36"/>
    <mergeCell ref="R37:S37"/>
    <mergeCell ref="R38:S38"/>
    <mergeCell ref="R39:S39"/>
    <mergeCell ref="R40:S40"/>
    <mergeCell ref="U1:AC1"/>
    <mergeCell ref="U2:AC2"/>
    <mergeCell ref="U3:AC3"/>
    <mergeCell ref="V6:W6"/>
    <mergeCell ref="X6:Y6"/>
    <mergeCell ref="AB6:AC6"/>
    <mergeCell ref="AB4:AC4"/>
    <mergeCell ref="T9:T11"/>
    <mergeCell ref="V7:W7"/>
    <mergeCell ref="C7:Q7"/>
    <mergeCell ref="Y7:Z7"/>
    <mergeCell ref="AC10:AC11"/>
    <mergeCell ref="N9:N11"/>
    <mergeCell ref="R9:S10"/>
    <mergeCell ref="P1:P2"/>
    <mergeCell ref="A9:J10"/>
    <mergeCell ref="C5:D5"/>
    <mergeCell ref="P3:Q3"/>
    <mergeCell ref="P4:Q4"/>
    <mergeCell ref="A4:B4"/>
    <mergeCell ref="A7:B7"/>
    <mergeCell ref="D1:L1"/>
    <mergeCell ref="D2:L2"/>
    <mergeCell ref="M1:N2"/>
    <mergeCell ref="A5:B5"/>
    <mergeCell ref="L9:L11"/>
    <mergeCell ref="C4:D4"/>
    <mergeCell ref="A6:B6"/>
    <mergeCell ref="Y31:AC31"/>
    <mergeCell ref="G28:G29"/>
    <mergeCell ref="F28:F29"/>
    <mergeCell ref="D28:D29"/>
    <mergeCell ref="A28:C29"/>
    <mergeCell ref="R28:AC28"/>
    <mergeCell ref="Y30:AC30"/>
    <mergeCell ref="R30:T30"/>
    <mergeCell ref="N28:N29"/>
    <mergeCell ref="J28:L28"/>
    <mergeCell ref="I28:I29"/>
    <mergeCell ref="A26:I26"/>
    <mergeCell ref="K9:K11"/>
    <mergeCell ref="M28:M29"/>
    <mergeCell ref="O9:O11"/>
    <mergeCell ref="P5:Q5"/>
    <mergeCell ref="P9:Q10"/>
    <mergeCell ref="O28:O29"/>
    <mergeCell ref="P28:P29"/>
    <mergeCell ref="Q27:AC27"/>
    <mergeCell ref="M9:M11"/>
    <mergeCell ref="Y10:Z10"/>
    <mergeCell ref="V10:W10"/>
    <mergeCell ref="U10:U11"/>
    <mergeCell ref="Z6:AA6"/>
    <mergeCell ref="AA10:AB10"/>
    <mergeCell ref="U9:AC9"/>
    <mergeCell ref="A33:C33"/>
    <mergeCell ref="A34:C34"/>
    <mergeCell ref="A32:C32"/>
    <mergeCell ref="A30:C30"/>
    <mergeCell ref="U33:W33"/>
    <mergeCell ref="R31:T31"/>
    <mergeCell ref="U31:W31"/>
    <mergeCell ref="U30:W30"/>
    <mergeCell ref="U34:W34"/>
    <mergeCell ref="R34:T34"/>
    <mergeCell ref="R32:T32"/>
    <mergeCell ref="U32:W32"/>
    <mergeCell ref="A31:C31"/>
    <mergeCell ref="D37:F37"/>
    <mergeCell ref="D38:F38"/>
    <mergeCell ref="D39:F39"/>
    <mergeCell ref="D40:F40"/>
    <mergeCell ref="Y34:AC34"/>
    <mergeCell ref="A36:F36"/>
    <mergeCell ref="U36:AC36"/>
    <mergeCell ref="I36:M36"/>
    <mergeCell ref="A37:C37"/>
    <mergeCell ref="N37:O37"/>
    <mergeCell ref="N38:O38"/>
    <mergeCell ref="N39:O39"/>
    <mergeCell ref="N40:O40"/>
    <mergeCell ref="I41:L41"/>
    <mergeCell ref="I40:L40"/>
    <mergeCell ref="A39:C39"/>
    <mergeCell ref="A40:C40"/>
    <mergeCell ref="A27:J27"/>
    <mergeCell ref="A41:F41"/>
    <mergeCell ref="A38:C38"/>
    <mergeCell ref="U42:W42"/>
    <mergeCell ref="Z44:AC44"/>
    <mergeCell ref="B44:Q44"/>
    <mergeCell ref="A42:C42"/>
    <mergeCell ref="M42:O42"/>
    <mergeCell ref="U38:X38"/>
    <mergeCell ref="U39:X39"/>
    <mergeCell ref="U40:X40"/>
    <mergeCell ref="I38:L38"/>
    <mergeCell ref="I39:L39"/>
  </mergeCells>
  <phoneticPr fontId="0" type="noConversion"/>
  <dataValidations count="5">
    <dataValidation type="time" allowBlank="1" showInputMessage="1" showErrorMessage="1" errorTitle="Invalid Entry" error="Please enter time in military time format between 0:00 and 23:59 (1:00, 8:00, 13:00, 20:00, etc.)." sqref="G12:G25 I12:J25 C12:D25">
      <formula1>0</formula1>
      <formula2>0.999305555555556</formula2>
    </dataValidation>
    <dataValidation type="list" allowBlank="1" showInputMessage="1" showErrorMessage="1" sqref="W12:W25">
      <formula1>$AD$13:$AD$18</formula1>
    </dataValidation>
    <dataValidation type="list" allowBlank="1" showInputMessage="1" showErrorMessage="1" sqref="Z12:Z25">
      <formula1>$AE$13</formula1>
    </dataValidation>
    <dataValidation type="list" allowBlank="1" showInputMessage="1" showErrorMessage="1" sqref="AB12:AB25">
      <formula1>$AF$13:$AF$14</formula1>
    </dataValidation>
    <dataValidation type="list" allowBlank="1" showInputMessage="1" showErrorMessage="1" sqref="V7 AC7 Y7:Z7">
      <formula1>$AI$13:$AI$19</formula1>
    </dataValidation>
  </dataValidations>
  <printOptions horizontalCentered="1" verticalCentered="1"/>
  <pageMargins left="0" right="0" top="0" bottom="0" header="0" footer="0"/>
  <pageSetup scale="60" orientation="landscape" cellComments="asDisplayed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32" r:id="rId4" name="CheckBox8">
          <controlPr defaultSize="0" autoLine="0" r:id="rId5">
            <anchor moveWithCells="1" sizeWithCells="1">
              <from>
                <xdr:col>13</xdr:col>
                <xdr:colOff>523875</xdr:colOff>
                <xdr:row>1</xdr:row>
                <xdr:rowOff>38100</xdr:rowOff>
              </from>
              <to>
                <xdr:col>15</xdr:col>
                <xdr:colOff>85725</xdr:colOff>
                <xdr:row>2</xdr:row>
                <xdr:rowOff>76200</xdr:rowOff>
              </to>
            </anchor>
          </controlPr>
        </control>
      </mc:Choice>
      <mc:Fallback>
        <control shapeId="1132" r:id="rId4" name="CheckBox8"/>
      </mc:Fallback>
    </mc:AlternateContent>
    <mc:AlternateContent xmlns:mc="http://schemas.openxmlformats.org/markup-compatibility/2006">
      <mc:Choice Requires="x14">
        <control shapeId="1131" r:id="rId6" name="CheckBox7">
          <controlPr defaultSize="0" autoLine="0" r:id="rId7">
            <anchor moveWithCells="1" sizeWithCells="1">
              <from>
                <xdr:col>13</xdr:col>
                <xdr:colOff>542925</xdr:colOff>
                <xdr:row>0</xdr:row>
                <xdr:rowOff>66675</xdr:rowOff>
              </from>
              <to>
                <xdr:col>15</xdr:col>
                <xdr:colOff>238125</xdr:colOff>
                <xdr:row>1</xdr:row>
                <xdr:rowOff>104775</xdr:rowOff>
              </to>
            </anchor>
          </controlPr>
        </control>
      </mc:Choice>
      <mc:Fallback>
        <control shapeId="1131" r:id="rId6" name="CheckBox7"/>
      </mc:Fallback>
    </mc:AlternateContent>
    <mc:AlternateContent xmlns:mc="http://schemas.openxmlformats.org/markup-compatibility/2006">
      <mc:Choice Requires="x14">
        <control shapeId="1128" r:id="rId8" name="CheckBox6">
          <controlPr defaultSize="0" autoLine="0" r:id="rId9">
            <anchor moveWithCells="1" sizeWithCells="1">
              <from>
                <xdr:col>16</xdr:col>
                <xdr:colOff>161925</xdr:colOff>
                <xdr:row>1</xdr:row>
                <xdr:rowOff>57150</xdr:rowOff>
              </from>
              <to>
                <xdr:col>17</xdr:col>
                <xdr:colOff>552450</xdr:colOff>
                <xdr:row>2</xdr:row>
                <xdr:rowOff>95250</xdr:rowOff>
              </to>
            </anchor>
          </controlPr>
        </control>
      </mc:Choice>
      <mc:Fallback>
        <control shapeId="1128" r:id="rId8" name="CheckBox6"/>
      </mc:Fallback>
    </mc:AlternateContent>
    <mc:AlternateContent xmlns:mc="http://schemas.openxmlformats.org/markup-compatibility/2006">
      <mc:Choice Requires="x14">
        <control shapeId="1127" r:id="rId10" name="CheckBox5">
          <controlPr defaultSize="0" autoLine="0" r:id="rId11">
            <anchor moveWithCells="1" sizeWithCells="1">
              <from>
                <xdr:col>16</xdr:col>
                <xdr:colOff>180975</xdr:colOff>
                <xdr:row>0</xdr:row>
                <xdr:rowOff>85725</xdr:rowOff>
              </from>
              <to>
                <xdr:col>18</xdr:col>
                <xdr:colOff>142875</xdr:colOff>
                <xdr:row>1</xdr:row>
                <xdr:rowOff>123825</xdr:rowOff>
              </to>
            </anchor>
          </controlPr>
        </control>
      </mc:Choice>
      <mc:Fallback>
        <control shapeId="1127" r:id="rId10" name="CheckBox5"/>
      </mc:Fallback>
    </mc:AlternateContent>
    <mc:AlternateContent xmlns:mc="http://schemas.openxmlformats.org/markup-compatibility/2006">
      <mc:Choice Requires="x14">
        <control shapeId="1126" r:id="rId12" name="CheckBox4">
          <controlPr defaultSize="0" autoLine="0" r:id="rId13">
            <anchor moveWithCells="1" sizeWithCells="1">
              <from>
                <xdr:col>13</xdr:col>
                <xdr:colOff>28575</xdr:colOff>
                <xdr:row>5</xdr:row>
                <xdr:rowOff>66675</xdr:rowOff>
              </from>
              <to>
                <xdr:col>15</xdr:col>
                <xdr:colOff>38100</xdr:colOff>
                <xdr:row>6</xdr:row>
                <xdr:rowOff>57150</xdr:rowOff>
              </to>
            </anchor>
          </controlPr>
        </control>
      </mc:Choice>
      <mc:Fallback>
        <control shapeId="1126" r:id="rId12" name="CheckBox4"/>
      </mc:Fallback>
    </mc:AlternateContent>
    <mc:AlternateContent xmlns:mc="http://schemas.openxmlformats.org/markup-compatibility/2006">
      <mc:Choice Requires="x14">
        <control shapeId="1125" r:id="rId14" name="CheckBox3">
          <controlPr defaultSize="0" autoLine="0" r:id="rId15">
            <anchor moveWithCells="1" sizeWithCells="1">
              <from>
                <xdr:col>13</xdr:col>
                <xdr:colOff>28575</xdr:colOff>
                <xdr:row>4</xdr:row>
                <xdr:rowOff>66675</xdr:rowOff>
              </from>
              <to>
                <xdr:col>15</xdr:col>
                <xdr:colOff>38100</xdr:colOff>
                <xdr:row>5</xdr:row>
                <xdr:rowOff>123825</xdr:rowOff>
              </to>
            </anchor>
          </controlPr>
        </control>
      </mc:Choice>
      <mc:Fallback>
        <control shapeId="1125" r:id="rId14" name="CheckBox3"/>
      </mc:Fallback>
    </mc:AlternateContent>
    <mc:AlternateContent xmlns:mc="http://schemas.openxmlformats.org/markup-compatibility/2006">
      <mc:Choice Requires="x14">
        <control shapeId="1124" r:id="rId16" name="CheckBox2">
          <controlPr defaultSize="0" autoLine="0" r:id="rId17">
            <anchor moveWithCells="1" sizeWithCells="1">
              <from>
                <xdr:col>16</xdr:col>
                <xdr:colOff>66675</xdr:colOff>
                <xdr:row>5</xdr:row>
                <xdr:rowOff>57150</xdr:rowOff>
              </from>
              <to>
                <xdr:col>18</xdr:col>
                <xdr:colOff>342900</xdr:colOff>
                <xdr:row>6</xdr:row>
                <xdr:rowOff>47625</xdr:rowOff>
              </to>
            </anchor>
          </controlPr>
        </control>
      </mc:Choice>
      <mc:Fallback>
        <control shapeId="1124" r:id="rId16" name="CheckBox2"/>
      </mc:Fallback>
    </mc:AlternateContent>
    <mc:AlternateContent xmlns:mc="http://schemas.openxmlformats.org/markup-compatibility/2006">
      <mc:Choice Requires="x14">
        <control shapeId="1123" r:id="rId18" name="CheckBox1">
          <controlPr defaultSize="0" autoLine="0" r:id="rId19">
            <anchor moveWithCells="1" sizeWithCells="1">
              <from>
                <xdr:col>16</xdr:col>
                <xdr:colOff>66675</xdr:colOff>
                <xdr:row>4</xdr:row>
                <xdr:rowOff>66675</xdr:rowOff>
              </from>
              <to>
                <xdr:col>18</xdr:col>
                <xdr:colOff>342900</xdr:colOff>
                <xdr:row>5</xdr:row>
                <xdr:rowOff>123825</xdr:rowOff>
              </to>
            </anchor>
          </controlPr>
        </control>
      </mc:Choice>
      <mc:Fallback>
        <control shapeId="1123" r:id="rId18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62E596-576C-4E54-A777-1FAD1903B5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 </vt:lpstr>
      <vt:lpstr>'Biweekly Time Sheet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Noble, Sandra M</dc:creator>
  <cp:lastModifiedBy>Sandy Noble</cp:lastModifiedBy>
  <cp:lastPrinted>2012-08-17T13:16:25Z</cp:lastPrinted>
  <dcterms:created xsi:type="dcterms:W3CDTF">2011-01-20T19:59:44Z</dcterms:created>
  <dcterms:modified xsi:type="dcterms:W3CDTF">2014-10-07T14:40:57Z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TC300097209990</vt:lpwstr>
  </property>
</Properties>
</file>